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09076\Desktop\"/>
    </mc:Choice>
  </mc:AlternateContent>
  <xr:revisionPtr revIDLastSave="0" documentId="13_ncr:1_{559F618B-5012-45D4-A16D-9B1E6CAB3239}" xr6:coauthVersionLast="43" xr6:coauthVersionMax="43" xr10:uidLastSave="{00000000-0000-0000-0000-000000000000}"/>
  <bookViews>
    <workbookView xWindow="14475" yWindow="15" windowWidth="14325" windowHeight="15435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6" i="1" l="1"/>
  <c r="I33" i="1" l="1"/>
  <c r="G122" i="1"/>
  <c r="G141" i="1" l="1"/>
  <c r="I122" i="1"/>
  <c r="G93" i="1"/>
  <c r="I93" i="1" s="1"/>
  <c r="G94" i="1"/>
  <c r="I94" i="1" s="1"/>
  <c r="G95" i="1"/>
  <c r="I95" i="1" s="1"/>
  <c r="G96" i="1"/>
  <c r="I96" i="1" s="1"/>
  <c r="G97" i="1"/>
  <c r="I97" i="1" s="1"/>
  <c r="G98" i="1"/>
  <c r="I98" i="1" s="1"/>
  <c r="G99" i="1"/>
  <c r="I99" i="1" s="1"/>
  <c r="G100" i="1"/>
  <c r="I100" i="1" s="1"/>
  <c r="G104" i="1"/>
  <c r="I104" i="1" s="1"/>
  <c r="G105" i="1"/>
  <c r="I105" i="1" s="1"/>
  <c r="G109" i="1"/>
  <c r="I109" i="1" s="1"/>
  <c r="G110" i="1"/>
  <c r="I110" i="1" s="1"/>
  <c r="G113" i="1"/>
  <c r="I113" i="1" s="1"/>
  <c r="G114" i="1"/>
  <c r="I114" i="1" s="1"/>
  <c r="G115" i="1"/>
  <c r="I115" i="1" s="1"/>
  <c r="G76" i="1"/>
  <c r="G77" i="1"/>
  <c r="I77" i="1" s="1"/>
  <c r="G78" i="1"/>
  <c r="I78" i="1" s="1"/>
  <c r="G79" i="1"/>
  <c r="I79" i="1" s="1"/>
  <c r="G80" i="1"/>
  <c r="I80" i="1" s="1"/>
  <c r="G81" i="1"/>
  <c r="I81" i="1" s="1"/>
  <c r="G82" i="1"/>
  <c r="I82" i="1" s="1"/>
  <c r="G83" i="1"/>
  <c r="I83" i="1" s="1"/>
  <c r="G84" i="1"/>
  <c r="I84" i="1" s="1"/>
  <c r="G88" i="1"/>
  <c r="I88" i="1" s="1"/>
  <c r="G89" i="1"/>
  <c r="I89" i="1" s="1"/>
  <c r="G75" i="1"/>
  <c r="I75" i="1" l="1"/>
  <c r="G14" i="1"/>
  <c r="I76" i="1"/>
  <c r="G15" i="1"/>
  <c r="G16" i="1"/>
  <c r="I16" i="1" s="1"/>
  <c r="H16" i="1" s="1"/>
  <c r="I141" i="1"/>
  <c r="G117" i="1"/>
  <c r="G13" i="1" s="1"/>
  <c r="I117" i="1" l="1"/>
  <c r="I15" i="1"/>
  <c r="H15" i="1" s="1"/>
  <c r="I14" i="1"/>
  <c r="H14" i="1" s="1"/>
  <c r="G63" i="1"/>
  <c r="I63" i="1" s="1"/>
  <c r="G62" i="1"/>
  <c r="I62" i="1" s="1"/>
  <c r="G49" i="1"/>
  <c r="I49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50" i="1"/>
  <c r="I50" i="1" s="1"/>
  <c r="G42" i="1"/>
  <c r="I42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24" i="1"/>
  <c r="I24" i="1" s="1"/>
  <c r="I65" i="1" l="1"/>
  <c r="I13" i="1"/>
  <c r="I34" i="1"/>
  <c r="I52" i="1"/>
  <c r="G65" i="1"/>
  <c r="G12" i="1" s="1"/>
  <c r="I12" i="1" s="1"/>
  <c r="H12" i="1" s="1"/>
  <c r="G34" i="1"/>
  <c r="G10" i="1" s="1"/>
  <c r="G52" i="1"/>
  <c r="G11" i="1" s="1"/>
  <c r="I11" i="1" s="1"/>
  <c r="H11" i="1" s="1"/>
  <c r="G17" i="1" l="1"/>
  <c r="I10" i="1"/>
  <c r="I17" i="1" s="1"/>
  <c r="H10" i="1" l="1"/>
  <c r="H17" i="1" s="1"/>
</calcChain>
</file>

<file path=xl/sharedStrings.xml><?xml version="1.0" encoding="utf-8"?>
<sst xmlns="http://schemas.openxmlformats.org/spreadsheetml/2006/main" count="198" uniqueCount="117">
  <si>
    <t>TLAKOVANJE IN POSTAVITEV BETONSKEGA DELA KLOPI</t>
  </si>
  <si>
    <t>1.</t>
  </si>
  <si>
    <t>Izkop obstoječega terena z odvozom materila na trajno deponijo</t>
  </si>
  <si>
    <t>m3</t>
  </si>
  <si>
    <t>m2</t>
  </si>
  <si>
    <t>Ureditev in valjanje planuma temeljnih tal</t>
  </si>
  <si>
    <t>2.</t>
  </si>
  <si>
    <t xml:space="preserve">3. </t>
  </si>
  <si>
    <t>4.</t>
  </si>
  <si>
    <t>Fina izravnava obstoječe tamponske podlage z ureditvijo padcev na + - 1 cm in valjanjem</t>
  </si>
  <si>
    <t>5.</t>
  </si>
  <si>
    <t>6.</t>
  </si>
  <si>
    <t>7.</t>
  </si>
  <si>
    <t>Dobava in postavitev brušenih betoskih klopi po načrtu arhitekta. Barva betona bela obdelava ista kot izgled tlakovca</t>
  </si>
  <si>
    <t>m1</t>
  </si>
  <si>
    <t>8.</t>
  </si>
  <si>
    <t>Izdelava temelja 40/30 v celotni dolžini klopi. V ceno je potrebno upoštevati ročni izkop z odvozom materiala in kasnejša ureditev okolice</t>
  </si>
  <si>
    <t>9.</t>
  </si>
  <si>
    <t>Rezanje tlakovca debeline do 8 cm z vodno žago</t>
  </si>
  <si>
    <t xml:space="preserve">A. </t>
  </si>
  <si>
    <t>količina</t>
  </si>
  <si>
    <t>enota</t>
  </si>
  <si>
    <t>cena/enoto</t>
  </si>
  <si>
    <t>cena brez ddv</t>
  </si>
  <si>
    <t>B.</t>
  </si>
  <si>
    <t>kos</t>
  </si>
  <si>
    <t>Krojenje lesa - razrez na elemente širine 13cmx50cm</t>
  </si>
  <si>
    <t>Skoblanje posameznih elementov po debelini, poravnavanje in skoblanje na debelino</t>
  </si>
  <si>
    <t>3.</t>
  </si>
  <si>
    <t>Rezanje posameznih elementov pod kotom v smeri radija</t>
  </si>
  <si>
    <t>Rezkanje vseh robov posameznih elementov</t>
  </si>
  <si>
    <t>Strojno in ročno brušenje vidne površine lesenih elementov</t>
  </si>
  <si>
    <t>Oljenje ali barvanje 2x izdelanih elementov vsestransko pred montažo</t>
  </si>
  <si>
    <t>Montaža posameznih elementov na pripravljeno konstrukcijo z inox vijaki</t>
  </si>
  <si>
    <t>Prevozni stroški</t>
  </si>
  <si>
    <t>km</t>
  </si>
  <si>
    <t>Dobava lesenih desk 50x150x3600 mm - Accoya wood</t>
  </si>
  <si>
    <t>C.</t>
  </si>
  <si>
    <t>Izvedba Inox nosilcev za zaslon klopi - ocena</t>
  </si>
  <si>
    <t>KLOP A</t>
  </si>
  <si>
    <t>KLOP B</t>
  </si>
  <si>
    <t>D.</t>
  </si>
  <si>
    <t>ZASADITVENA DELA</t>
  </si>
  <si>
    <t>ŽIVE MEJE</t>
  </si>
  <si>
    <t>A1 - ZASADITEV ŽIVE MEJE - Tisa 80-100 - 2,5/tm</t>
  </si>
  <si>
    <t>Taxus media 'Hicksii' 80-100, RB</t>
  </si>
  <si>
    <t>tm</t>
  </si>
  <si>
    <t>A2 - ZASADITEV ŽIVE MEJE - Tisa 80-100 - 2,5/tm</t>
  </si>
  <si>
    <t>B - ZASADITEV ŽIVE MEJE - Gaber - 3/tm</t>
  </si>
  <si>
    <t>Carpinus betulus 125-150</t>
  </si>
  <si>
    <t>DREVJE</t>
  </si>
  <si>
    <t>ZASADITEV DREVESA</t>
  </si>
  <si>
    <t>GRMOVNICE</t>
  </si>
  <si>
    <t>C1 - ZASADITEV GRMOVNIC - Hortenzije</t>
  </si>
  <si>
    <t>Substrat za kisloljubne rastline 70L</t>
  </si>
  <si>
    <t>C2 - ZASADITEV GRMOVNIC -Hortenzije</t>
  </si>
  <si>
    <t>VZPENJALKE</t>
  </si>
  <si>
    <t>ZASADITEV VZPENJALK</t>
  </si>
  <si>
    <t>Parthenocissus tricuspidata 'Veitchii' 80-100, C1,5</t>
  </si>
  <si>
    <t>Borovo lubje 15/20 - 70L</t>
  </si>
  <si>
    <r>
      <t xml:space="preserve"> - </t>
    </r>
    <r>
      <rPr>
        <sz val="9"/>
        <color theme="1"/>
        <rFont val="Calibri Light"/>
        <family val="2"/>
        <charset val="238"/>
      </rPr>
      <t>ZASADITEV ŽIVE MEJE</t>
    </r>
    <r>
      <rPr>
        <sz val="10"/>
        <color theme="1"/>
        <rFont val="Calibri Light"/>
        <family val="2"/>
        <charset val="238"/>
      </rPr>
      <t xml:space="preserve"> - zakoličba v sodelovanju s projektantom, izkop sadilnega jarka, dobava, dostava in zasaditev žive meje z vsemi pripadajočimi deli, založno gnojilo, prvo zalivanje ob sajenju. Obrezovanje in oblikovanje rastlin. Dodatek specialnih substratov za kisloljubne rastline, razmet zastirke iz borovega lubja</t>
    </r>
  </si>
  <si>
    <t>PEŠČENE POVRŠINE</t>
  </si>
  <si>
    <t xml:space="preserve"> - Vgradnja Inox robnika - ločilni sloj med živo mejo in peščeno povrpino, navoz in utrjevanje peska (polčanski pesek 0-14), v sloju debeline 5 cm z utrjevanjem.</t>
  </si>
  <si>
    <t>Vgradnja Inox robnika - H11cm z zapiganim robm</t>
  </si>
  <si>
    <t>Izvedba peščene površine</t>
  </si>
  <si>
    <t xml:space="preserve">6. </t>
  </si>
  <si>
    <t>SANACIJA TRAVIŠČA</t>
  </si>
  <si>
    <t xml:space="preserve"> - Sanacija travišča po končanih gradbenih delih. Navoz manjkajoče plodne zemlje, grobo in fino planiranje, dobava, dostava in setev travnega semena z zagrebanjem in valjanjem, prva košnja.</t>
  </si>
  <si>
    <t>Presjana plodna zemlja</t>
  </si>
  <si>
    <t>Setev kvalitetne travne mešanice s prvo košnjo</t>
  </si>
  <si>
    <r>
      <t xml:space="preserve"> - </t>
    </r>
    <r>
      <rPr>
        <sz val="9"/>
        <color theme="1"/>
        <rFont val="Calibri Light"/>
        <family val="2"/>
        <charset val="238"/>
      </rPr>
      <t>ZASADITEV DREVES</t>
    </r>
    <r>
      <rPr>
        <sz val="10"/>
        <color theme="1"/>
        <rFont val="Calibri Light"/>
        <family val="2"/>
        <charset val="238"/>
      </rPr>
      <t xml:space="preserve"> - Zakoličba v sodelovanju s projektantom, izkop sadilne jame, po potrebi dodatek substrata, dobava, dostava in sajenje 3x presajanjega, visokodebelnega drevesa z obsegom debla na višini enega metra 25/30cm, z vsemi pripadajočimi deli, drevesna opora, privezovanje drevesa, zalivalni kolobar, prvo zalivanje ob sajenju. </t>
    </r>
  </si>
  <si>
    <t>A</t>
  </si>
  <si>
    <t>B</t>
  </si>
  <si>
    <t>C</t>
  </si>
  <si>
    <t>D</t>
  </si>
  <si>
    <t>ZALIVALNI SISTEM</t>
  </si>
  <si>
    <t xml:space="preserve"> - 20 x statični podzemni razpršilec nastavljiv kot in domet</t>
  </si>
  <si>
    <t xml:space="preserve"> - Krmilna ura 8 sekcij vse nastavitve, baterijska podpora</t>
  </si>
  <si>
    <t xml:space="preserve"> - 2 x podzemni jašeki STANDARD</t>
  </si>
  <si>
    <t xml:space="preserve"> - 7 x elektromagnetni ventil Hunter ABS 1" </t>
  </si>
  <si>
    <t xml:space="preserve"> - senzor za dež nastavljiv</t>
  </si>
  <si>
    <t xml:space="preserve"> - drobni vezni in spojni material KPL</t>
  </si>
  <si>
    <t xml:space="preserve"> - alkaten spojke 10/16 bar KPL</t>
  </si>
  <si>
    <t xml:space="preserve"> - alkaten cevi 6 bar,32,25,16 KPL</t>
  </si>
  <si>
    <t xml:space="preserve"> - 9 x vodotesna spojka za tesnenje kablov</t>
  </si>
  <si>
    <t xml:space="preserve"> - signalni vodniki za povezavo senzorja padavin z krmilno uro, ter el.magnetnimi ventili</t>
  </si>
  <si>
    <t xml:space="preserve"> - 2 x filter za vodo z mrežico 1"</t>
  </si>
  <si>
    <t xml:space="preserve"> - 2 x razvodni kos PVC ABS  </t>
  </si>
  <si>
    <t xml:space="preserve"> - 2 x sekcija kapljičnega za grede tise, gabri, hortenzije  po načrtu, zalivanje z cevmi fi16/33 - 2 l/h porabe.  Spojke, pritrdilni klini, zbijalec pritiska, drobni in priključni material.</t>
  </si>
  <si>
    <t xml:space="preserve">  - sekcija zalivanja z podzemnimi mrežastimi zalivalniki posebej prirejeni za zalivanje dreves z revizijsko rešetko 10 enot za vsako drevo 2 kosa</t>
  </si>
  <si>
    <t xml:space="preserve"> - zagon sistema in podpis prevzemnega zapisnika za končanje del </t>
  </si>
  <si>
    <t xml:space="preserve"> - inštruktaža uporabnika in predaja navodil o uporabi in vzdrževanju</t>
  </si>
  <si>
    <t>kpl</t>
  </si>
  <si>
    <t>E.</t>
  </si>
  <si>
    <t>DDV</t>
  </si>
  <si>
    <t>cena z ddv</t>
  </si>
  <si>
    <t>Dobava in vgraditev tamponskega drobljenca TD 0/32 do predpisane zbitosti</t>
  </si>
  <si>
    <t>PROJEKTANTSKI POPIS DEL</t>
  </si>
  <si>
    <t>KLOP-I ZA LJUDI</t>
  </si>
  <si>
    <t>Oddelek za onkologijo UKC Maribor</t>
  </si>
  <si>
    <t>Projekt:</t>
  </si>
  <si>
    <t xml:space="preserve">Objekt: </t>
  </si>
  <si>
    <r>
      <rPr>
        <sz val="9"/>
        <color theme="1"/>
        <rFont val="Calibri Light"/>
        <family val="2"/>
        <charset val="238"/>
      </rPr>
      <t xml:space="preserve"> - ZASADITEV GRMOVNIC -</t>
    </r>
    <r>
      <rPr>
        <sz val="10"/>
        <color theme="1"/>
        <rFont val="Calibri Light"/>
        <family val="2"/>
        <charset val="238"/>
      </rPr>
      <t xml:space="preserve"> Zakoličba v sodelovanju s projektantom, izkop sadilne jame, dodatek specialnega substrata za kisloljubne rastline, dobava, dostava in sajenje grmovnice z vsemi pripadajočimi deli, prvo zalivanje ob sajenju, razmet zastirke iz borovega lubja v sloju debeline 3-5 cm.</t>
    </r>
  </si>
  <si>
    <r>
      <rPr>
        <sz val="9"/>
        <color theme="1"/>
        <rFont val="Calibri Light"/>
        <family val="2"/>
        <charset val="238"/>
      </rPr>
      <t xml:space="preserve"> - ZASADITEV VZPENJALK -</t>
    </r>
    <r>
      <rPr>
        <sz val="10"/>
        <color theme="1"/>
        <rFont val="Calibri Light"/>
        <family val="2"/>
        <charset val="238"/>
      </rPr>
      <t xml:space="preserve"> Zakoličba v sodelovanju s projektantom, izkop sadilne jame, po potrebi dodatek specialnega substrata, dobava, dostava in sajenje vzpenjalk z vsemi pripadajočimi deli, prvo zalivanje ob sajenju. </t>
    </r>
  </si>
  <si>
    <t>E</t>
  </si>
  <si>
    <r>
      <rPr>
        <sz val="9"/>
        <color theme="1"/>
        <rFont val="Calibri Light"/>
        <family val="2"/>
        <charset val="238"/>
      </rPr>
      <t xml:space="preserve"> - IZVEDBA ZALIVALNEGA SISTEMA-</t>
    </r>
    <r>
      <rPr>
        <sz val="10"/>
        <color theme="1"/>
        <rFont val="Calibri Light"/>
        <family val="2"/>
        <charset val="238"/>
      </rPr>
      <t xml:space="preserve"> izkop in zasip kanalov strojni+ročni 10x 30 cm, postavitev in utrjevanje zemljine okrog razpršilnih enot, fino planiranje zemljine.</t>
    </r>
  </si>
  <si>
    <t xml:space="preserve"> - fina nastavitev razpršilnih šob, tlačni preizkus</t>
  </si>
  <si>
    <t>Hydrangea paniculata 'Limelight' 60-80, P26- 0,8/m</t>
  </si>
  <si>
    <t>Hydrangea paniculata 'Limelight' 60-80, P26 - 0,8/m</t>
  </si>
  <si>
    <t>IZDELAVA LESENIH ELEMENTOV KLOPI IN DOBAVA LESA</t>
  </si>
  <si>
    <t>IZDELAVA NOSILCEV ZA NASLON KLOPI</t>
  </si>
  <si>
    <r>
      <rPr>
        <b/>
        <sz val="10"/>
        <color theme="1"/>
        <rFont val="Calibri Light"/>
        <family val="2"/>
        <charset val="238"/>
      </rPr>
      <t>GRADBENA DELA</t>
    </r>
    <r>
      <rPr>
        <sz val="10"/>
        <color theme="1"/>
        <rFont val="Calibri Light"/>
        <family val="2"/>
        <charset val="238"/>
      </rPr>
      <t xml:space="preserve"> - TLAKOVANJE IN POSTAVITEV BETONSKEGA DELA KLOPI</t>
    </r>
  </si>
  <si>
    <r>
      <rPr>
        <b/>
        <sz val="10"/>
        <color theme="1"/>
        <rFont val="Calibri Light"/>
        <family val="2"/>
        <charset val="238"/>
      </rPr>
      <t>MIZARSKA DELA</t>
    </r>
    <r>
      <rPr>
        <sz val="10"/>
        <color theme="1"/>
        <rFont val="Calibri Light"/>
        <family val="2"/>
        <charset val="238"/>
      </rPr>
      <t xml:space="preserve"> - IZDELAVA LESENIH ELEMENTOV KLOPI IN DOBAVA LESA</t>
    </r>
  </si>
  <si>
    <r>
      <rPr>
        <b/>
        <sz val="10"/>
        <color theme="1"/>
        <rFont val="Calibri Light"/>
        <family val="2"/>
        <charset val="238"/>
      </rPr>
      <t>KLJUČAVNIČARSKA DELA</t>
    </r>
    <r>
      <rPr>
        <sz val="10"/>
        <color theme="1"/>
        <rFont val="Calibri Light"/>
        <family val="2"/>
        <charset val="238"/>
      </rPr>
      <t xml:space="preserve"> - IZDELAVA NOSILCEV ZA NASLON KLOPI</t>
    </r>
  </si>
  <si>
    <t>Dobava in vgradnja peska ali drobirja 4/8 v debelini 3-5 cm z izravnavo + - 1 cm in ureditvijo padcev</t>
  </si>
  <si>
    <t>Dobava in polaganje tlakovca linije Prestige 64/32/8 cm, na peščeno podlago z valjanjem in enkratnim fugiranjem s kremenčevim peskom.  (barva Alpsko bela) - kot npr. tlakovci Podlesnik</t>
  </si>
  <si>
    <t>Betula utilis 'Doorenbos' 20/25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</si>
</sst>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7"/>
      <color theme="1"/>
      <name val="Calibri Light"/>
      <family val="2"/>
      <charset val="238"/>
    </font>
    <font>
      <sz val="7"/>
      <color theme="1"/>
      <name val="Calibri Light"/>
      <family val="2"/>
      <charset val="238"/>
    </font>
    <font>
      <sz val="9"/>
      <color theme="1"/>
      <name val="Calibri Light"/>
      <family val="2"/>
      <charset val="238"/>
    </font>
    <font>
      <b/>
      <sz val="12"/>
      <color theme="1"/>
      <name val="Calibri Light"/>
      <family val="2"/>
      <charset val="238"/>
    </font>
    <font>
      <sz val="12"/>
      <color theme="1"/>
      <name val="Calibri Light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sz val="11"/>
      <color theme="1"/>
      <name val="Calibri Light"/>
      <family val="2"/>
      <charset val="238"/>
    </font>
    <font>
      <b/>
      <sz val="7"/>
      <color theme="1"/>
      <name val="Calibri"/>
      <family val="2"/>
      <charset val="238"/>
    </font>
    <font>
      <b/>
      <sz val="11"/>
      <color theme="1"/>
      <name val="Calibri Light"/>
      <family val="2"/>
      <charset val="238"/>
    </font>
    <font>
      <sz val="8"/>
      <color theme="1"/>
      <name val="Calibri Light"/>
      <family val="2"/>
      <charset val="238"/>
    </font>
    <font>
      <b/>
      <sz val="20"/>
      <color theme="1"/>
      <name val="Calibr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2" fontId="3" fillId="0" borderId="0" xfId="0" applyNumberFormat="1" applyFont="1"/>
    <xf numFmtId="164" fontId="3" fillId="0" borderId="0" xfId="0" applyNumberFormat="1" applyFont="1"/>
    <xf numFmtId="1" fontId="3" fillId="0" borderId="0" xfId="0" applyNumberFormat="1" applyFont="1"/>
    <xf numFmtId="0" fontId="3" fillId="0" borderId="0" xfId="0" applyFont="1" applyAlignment="1">
      <alignment horizontal="right"/>
    </xf>
    <xf numFmtId="2" fontId="4" fillId="0" borderId="0" xfId="0" applyNumberFormat="1" applyFont="1"/>
    <xf numFmtId="0" fontId="10" fillId="0" borderId="0" xfId="0" applyFont="1"/>
    <xf numFmtId="0" fontId="8" fillId="2" borderId="0" xfId="0" applyFont="1" applyFill="1"/>
    <xf numFmtId="0" fontId="4" fillId="2" borderId="0" xfId="0" applyFont="1" applyFill="1"/>
    <xf numFmtId="0" fontId="9" fillId="2" borderId="0" xfId="0" applyFont="1" applyFill="1"/>
    <xf numFmtId="1" fontId="9" fillId="2" borderId="0" xfId="0" applyNumberFormat="1" applyFont="1" applyFill="1"/>
    <xf numFmtId="0" fontId="3" fillId="2" borderId="0" xfId="0" applyFont="1" applyFill="1"/>
    <xf numFmtId="0" fontId="1" fillId="0" borderId="0" xfId="0" applyFont="1"/>
    <xf numFmtId="2" fontId="3" fillId="2" borderId="0" xfId="0" applyNumberFormat="1" applyFont="1" applyFill="1"/>
    <xf numFmtId="0" fontId="12" fillId="0" borderId="0" xfId="0" applyFont="1"/>
    <xf numFmtId="0" fontId="11" fillId="2" borderId="0" xfId="0" applyFont="1" applyFill="1"/>
    <xf numFmtId="0" fontId="13" fillId="0" borderId="0" xfId="0" applyFont="1" applyAlignment="1">
      <alignment horizontal="center"/>
    </xf>
    <xf numFmtId="10" fontId="13" fillId="0" borderId="0" xfId="0" applyNumberFormat="1" applyFont="1"/>
    <xf numFmtId="2" fontId="12" fillId="0" borderId="0" xfId="0" applyNumberFormat="1" applyFont="1"/>
    <xf numFmtId="2" fontId="14" fillId="0" borderId="0" xfId="0" applyNumberFormat="1" applyFont="1"/>
    <xf numFmtId="0" fontId="13" fillId="0" borderId="0" xfId="0" applyFont="1"/>
    <xf numFmtId="0" fontId="15" fillId="2" borderId="0" xfId="0" applyFont="1" applyFill="1"/>
    <xf numFmtId="0" fontId="12" fillId="2" borderId="0" xfId="0" applyFont="1" applyFill="1"/>
    <xf numFmtId="0" fontId="14" fillId="0" borderId="0" xfId="0" applyFont="1"/>
    <xf numFmtId="0" fontId="13" fillId="2" borderId="0" xfId="0" applyFont="1" applyFill="1"/>
    <xf numFmtId="2" fontId="6" fillId="2" borderId="0" xfId="0" applyNumberFormat="1" applyFont="1" applyFill="1"/>
    <xf numFmtId="0" fontId="9" fillId="0" borderId="0" xfId="0" applyFont="1"/>
    <xf numFmtId="0" fontId="16" fillId="0" borderId="0" xfId="0" applyFont="1"/>
    <xf numFmtId="2" fontId="6" fillId="0" borderId="0" xfId="0" applyNumberFormat="1" applyFont="1"/>
    <xf numFmtId="0" fontId="6" fillId="0" borderId="0" xfId="0" applyFont="1"/>
    <xf numFmtId="1" fontId="3" fillId="2" borderId="0" xfId="0" applyNumberFormat="1" applyFont="1" applyFill="1"/>
    <xf numFmtId="2" fontId="17" fillId="2" borderId="0" xfId="0" applyNumberFormat="1" applyFont="1" applyFill="1"/>
    <xf numFmtId="2" fontId="9" fillId="0" borderId="0" xfId="0" applyNumberFormat="1" applyFont="1"/>
    <xf numFmtId="2" fontId="4" fillId="2" borderId="0" xfId="0" applyNumberFormat="1" applyFont="1" applyFill="1"/>
    <xf numFmtId="0" fontId="18" fillId="2" borderId="0" xfId="0" applyFont="1" applyFill="1"/>
    <xf numFmtId="0" fontId="5" fillId="2" borderId="0" xfId="0" applyFont="1" applyFill="1"/>
    <xf numFmtId="0" fontId="16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0" fillId="0" borderId="0" xfId="0" applyAlignment="1"/>
    <xf numFmtId="0" fontId="3" fillId="0" borderId="1" xfId="0" applyFont="1" applyBorder="1"/>
    <xf numFmtId="1" fontId="3" fillId="0" borderId="1" xfId="0" applyNumberFormat="1" applyFont="1" applyBorder="1"/>
    <xf numFmtId="2" fontId="3" fillId="3" borderId="1" xfId="0" applyNumberFormat="1" applyFont="1" applyFill="1" applyBorder="1"/>
    <xf numFmtId="2" fontId="3" fillId="0" borderId="1" xfId="0" applyNumberFormat="1" applyFont="1" applyBorder="1"/>
    <xf numFmtId="10" fontId="13" fillId="0" borderId="1" xfId="0" applyNumberFormat="1" applyFont="1" applyBorder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wrapText="1"/>
    </xf>
    <xf numFmtId="0" fontId="13" fillId="0" borderId="1" xfId="0" applyFont="1" applyBorder="1"/>
    <xf numFmtId="0" fontId="12" fillId="0" borderId="1" xfId="0" applyFont="1" applyBorder="1"/>
    <xf numFmtId="0" fontId="3" fillId="0" borderId="1" xfId="0" applyFont="1" applyBorder="1" applyAlignment="1">
      <alignment horizontal="right"/>
    </xf>
    <xf numFmtId="164" fontId="3" fillId="3" borderId="1" xfId="0" applyNumberFormat="1" applyFont="1" applyFill="1" applyBorder="1"/>
    <xf numFmtId="0" fontId="4" fillId="0" borderId="1" xfId="0" applyFont="1" applyBorder="1"/>
    <xf numFmtId="0" fontId="3" fillId="3" borderId="1" xfId="0" applyFont="1" applyFill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7"/>
  <sheetViews>
    <sheetView tabSelected="1" workbookViewId="0">
      <selection activeCell="F134" sqref="F134"/>
    </sheetView>
  </sheetViews>
  <sheetFormatPr defaultRowHeight="15" x14ac:dyDescent="0.25"/>
  <cols>
    <col min="1" max="1" width="2.5703125" style="2" customWidth="1"/>
    <col min="2" max="2" width="2.140625" style="2" customWidth="1"/>
    <col min="3" max="3" width="50.85546875" style="2" customWidth="1"/>
    <col min="4" max="4" width="4.5703125" style="2" customWidth="1"/>
    <col min="5" max="5" width="5.85546875" style="2" customWidth="1"/>
    <col min="6" max="6" width="7.7109375" style="2" customWidth="1"/>
    <col min="7" max="7" width="9.7109375" style="2" customWidth="1"/>
    <col min="8" max="8" width="5.5703125" style="25" customWidth="1"/>
    <col min="9" max="9" width="9.7109375" style="19" customWidth="1"/>
    <col min="11" max="11" width="9.5703125" bestFit="1" customWidth="1"/>
  </cols>
  <sheetData>
    <row r="1" spans="1:11" ht="5.25" customHeight="1" x14ac:dyDescent="0.25">
      <c r="H1" s="2"/>
      <c r="I1" s="2"/>
      <c r="J1" s="28"/>
      <c r="K1" s="28"/>
    </row>
    <row r="2" spans="1:11" ht="26.25" x14ac:dyDescent="0.4">
      <c r="A2" s="39" t="s">
        <v>97</v>
      </c>
      <c r="B2" s="13"/>
      <c r="C2" s="13"/>
      <c r="D2" s="13"/>
      <c r="E2" s="13"/>
      <c r="F2" s="13"/>
      <c r="G2" s="13"/>
      <c r="H2" s="40"/>
      <c r="I2" s="41"/>
      <c r="J2" s="28"/>
      <c r="K2" s="28"/>
    </row>
    <row r="3" spans="1:11" ht="2.4500000000000002" customHeight="1" x14ac:dyDescent="0.25">
      <c r="H3" s="34"/>
      <c r="I3" s="28"/>
      <c r="J3" s="28"/>
      <c r="K3" s="28"/>
    </row>
    <row r="4" spans="1:11" x14ac:dyDescent="0.25">
      <c r="C4" s="9"/>
      <c r="D4" s="48" t="s">
        <v>100</v>
      </c>
      <c r="E4" s="49"/>
      <c r="F4" s="45" t="s">
        <v>98</v>
      </c>
      <c r="G4" s="46"/>
      <c r="H4" s="46"/>
      <c r="I4" s="46"/>
      <c r="J4" s="28"/>
      <c r="K4" s="28"/>
    </row>
    <row r="5" spans="1:11" x14ac:dyDescent="0.25">
      <c r="C5" s="9"/>
      <c r="D5" s="48" t="s">
        <v>101</v>
      </c>
      <c r="E5" s="49"/>
      <c r="F5" s="47" t="s">
        <v>99</v>
      </c>
      <c r="G5" s="46"/>
      <c r="H5" s="46"/>
      <c r="I5" s="46"/>
      <c r="J5" s="28"/>
      <c r="K5" s="28"/>
    </row>
    <row r="7" spans="1:11" ht="2.4500000000000002" customHeight="1" x14ac:dyDescent="0.25">
      <c r="A7" s="3"/>
      <c r="B7" s="43"/>
      <c r="C7" s="3"/>
    </row>
    <row r="8" spans="1:11" s="1" customFormat="1" ht="9" x14ac:dyDescent="0.15">
      <c r="A8" s="4"/>
      <c r="B8" s="44"/>
      <c r="C8" s="4"/>
      <c r="D8" s="5"/>
      <c r="E8" s="5"/>
      <c r="F8" s="5"/>
      <c r="G8" s="5" t="s">
        <v>23</v>
      </c>
      <c r="H8" s="21" t="s">
        <v>94</v>
      </c>
      <c r="I8" s="21" t="s">
        <v>95</v>
      </c>
    </row>
    <row r="9" spans="1:11" ht="2.4500000000000002" customHeight="1" x14ac:dyDescent="0.25">
      <c r="B9" s="42"/>
    </row>
    <row r="10" spans="1:11" s="11" customFormat="1" ht="15.75" x14ac:dyDescent="0.25">
      <c r="A10" s="12" t="s">
        <v>71</v>
      </c>
      <c r="B10" s="42"/>
      <c r="C10" s="16" t="s">
        <v>111</v>
      </c>
      <c r="D10" s="16"/>
      <c r="E10" s="16"/>
      <c r="F10" s="16"/>
      <c r="G10" s="38">
        <f>G34</f>
        <v>0</v>
      </c>
      <c r="H10" s="30">
        <f>I10-G10</f>
        <v>0</v>
      </c>
      <c r="I10" s="18">
        <f>G10*1.22</f>
        <v>0</v>
      </c>
      <c r="J10" s="31"/>
      <c r="K10" s="31"/>
    </row>
    <row r="11" spans="1:11" s="11" customFormat="1" ht="15.75" x14ac:dyDescent="0.25">
      <c r="A11" s="12" t="s">
        <v>72</v>
      </c>
      <c r="B11" s="42"/>
      <c r="C11" s="16" t="s">
        <v>112</v>
      </c>
      <c r="D11" s="16"/>
      <c r="E11" s="35"/>
      <c r="F11" s="16"/>
      <c r="G11" s="38">
        <f>G52</f>
        <v>0</v>
      </c>
      <c r="H11" s="30">
        <f t="shared" ref="H11:H16" si="0">I11-G11</f>
        <v>0</v>
      </c>
      <c r="I11" s="18">
        <f t="shared" ref="I11:I16" si="1">G11*1.22</f>
        <v>0</v>
      </c>
      <c r="J11" s="31"/>
      <c r="K11" s="31"/>
    </row>
    <row r="12" spans="1:11" s="11" customFormat="1" ht="15.75" x14ac:dyDescent="0.25">
      <c r="A12" s="12" t="s">
        <v>73</v>
      </c>
      <c r="B12" s="42"/>
      <c r="C12" s="16" t="s">
        <v>113</v>
      </c>
      <c r="D12" s="16"/>
      <c r="E12" s="16"/>
      <c r="F12" s="16"/>
      <c r="G12" s="38">
        <f>G65</f>
        <v>0</v>
      </c>
      <c r="H12" s="30">
        <f t="shared" si="0"/>
        <v>0</v>
      </c>
      <c r="I12" s="18">
        <f t="shared" si="1"/>
        <v>0</v>
      </c>
      <c r="J12" s="31"/>
      <c r="K12" s="31"/>
    </row>
    <row r="13" spans="1:11" s="11" customFormat="1" ht="15.75" x14ac:dyDescent="0.25">
      <c r="A13" s="12" t="s">
        <v>74</v>
      </c>
      <c r="B13" s="42"/>
      <c r="C13" s="13" t="s">
        <v>42</v>
      </c>
      <c r="D13" s="16"/>
      <c r="E13" s="16"/>
      <c r="F13" s="16"/>
      <c r="G13" s="38">
        <f>G117</f>
        <v>0</v>
      </c>
      <c r="H13" s="30"/>
      <c r="I13" s="18">
        <f>(G14+H14)+(G15+H15)</f>
        <v>0</v>
      </c>
      <c r="J13" s="31"/>
      <c r="K13" s="31"/>
    </row>
    <row r="14" spans="1:11" s="11" customFormat="1" ht="12" customHeight="1" x14ac:dyDescent="0.25">
      <c r="A14" s="12"/>
      <c r="B14" s="42"/>
      <c r="C14" s="16"/>
      <c r="D14" s="16"/>
      <c r="E14" s="16"/>
      <c r="F14" s="16"/>
      <c r="G14" s="36">
        <f>G75+G77+G79+G81+G83+G88+G93+G95+G96+G97+G99+G100+G104+G109+G110+G113+G114+G115</f>
        <v>0</v>
      </c>
      <c r="H14" s="30">
        <f>I14-G14</f>
        <v>0</v>
      </c>
      <c r="I14" s="30">
        <f>G14*1.22</f>
        <v>0</v>
      </c>
      <c r="J14" s="31"/>
      <c r="K14" s="37"/>
    </row>
    <row r="15" spans="1:11" s="11" customFormat="1" ht="12" customHeight="1" x14ac:dyDescent="0.25">
      <c r="A15" s="12"/>
      <c r="B15" s="42"/>
      <c r="C15" s="16"/>
      <c r="D15" s="16"/>
      <c r="E15" s="16"/>
      <c r="F15" s="16"/>
      <c r="G15" s="36">
        <f>G76+G80+G84+G89+G94+G98+G105</f>
        <v>0</v>
      </c>
      <c r="H15" s="30">
        <f>I15-G15</f>
        <v>0</v>
      </c>
      <c r="I15" s="30">
        <f>G15*1.095</f>
        <v>0</v>
      </c>
      <c r="J15" s="31"/>
      <c r="K15" s="37"/>
    </row>
    <row r="16" spans="1:11" s="17" customFormat="1" ht="15.75" x14ac:dyDescent="0.25">
      <c r="A16" s="12" t="s">
        <v>104</v>
      </c>
      <c r="B16" s="42"/>
      <c r="C16" s="13" t="s">
        <v>75</v>
      </c>
      <c r="D16" s="13"/>
      <c r="E16" s="13"/>
      <c r="F16" s="13"/>
      <c r="G16" s="38">
        <f>G141</f>
        <v>0</v>
      </c>
      <c r="H16" s="30">
        <f t="shared" si="0"/>
        <v>0</v>
      </c>
      <c r="I16" s="18">
        <f t="shared" si="1"/>
        <v>0</v>
      </c>
      <c r="J16" s="32"/>
      <c r="K16" s="32"/>
    </row>
    <row r="17" spans="1:11" x14ac:dyDescent="0.25">
      <c r="B17" s="42"/>
      <c r="G17" s="10">
        <f>G10+G11+G12+G13+G16</f>
        <v>0</v>
      </c>
      <c r="H17" s="33">
        <f>SUM(H10:H16)</f>
        <v>0</v>
      </c>
      <c r="I17" s="18">
        <f>I10+I11+I12+I13+I16</f>
        <v>0</v>
      </c>
      <c r="J17" s="28"/>
      <c r="K17" s="24"/>
    </row>
    <row r="18" spans="1:11" x14ac:dyDescent="0.25">
      <c r="H18" s="2"/>
      <c r="I18" s="2"/>
      <c r="J18" s="28"/>
      <c r="K18" s="28"/>
    </row>
    <row r="20" spans="1:11" s="11" customFormat="1" ht="15.75" x14ac:dyDescent="0.25">
      <c r="A20" s="12" t="s">
        <v>19</v>
      </c>
      <c r="B20" s="13" t="s">
        <v>0</v>
      </c>
      <c r="C20" s="12"/>
      <c r="D20" s="14"/>
      <c r="E20" s="14"/>
      <c r="F20" s="14"/>
      <c r="G20" s="14"/>
      <c r="H20" s="29"/>
      <c r="I20" s="20"/>
    </row>
    <row r="21" spans="1:11" ht="2.4500000000000002" customHeight="1" x14ac:dyDescent="0.25">
      <c r="A21" s="13"/>
      <c r="B21" s="3"/>
      <c r="C21" s="3"/>
    </row>
    <row r="22" spans="1:11" s="1" customFormat="1" ht="9" x14ac:dyDescent="0.15">
      <c r="A22" s="40"/>
      <c r="B22" s="4"/>
      <c r="C22" s="4"/>
      <c r="D22" s="5" t="s">
        <v>21</v>
      </c>
      <c r="E22" s="5" t="s">
        <v>20</v>
      </c>
      <c r="F22" s="5" t="s">
        <v>22</v>
      </c>
      <c r="G22" s="5" t="s">
        <v>23</v>
      </c>
      <c r="H22" s="21" t="s">
        <v>94</v>
      </c>
      <c r="I22" s="21" t="s">
        <v>95</v>
      </c>
    </row>
    <row r="23" spans="1:11" ht="2.4500000000000002" customHeight="1" x14ac:dyDescent="0.25">
      <c r="A23" s="16"/>
    </row>
    <row r="24" spans="1:11" x14ac:dyDescent="0.25">
      <c r="A24" s="16"/>
      <c r="B24" s="50" t="s">
        <v>1</v>
      </c>
      <c r="C24" s="50" t="s">
        <v>2</v>
      </c>
      <c r="D24" s="50" t="s">
        <v>3</v>
      </c>
      <c r="E24" s="51">
        <v>50</v>
      </c>
      <c r="F24" s="52"/>
      <c r="G24" s="53">
        <f>E24*F24</f>
        <v>0</v>
      </c>
      <c r="H24" s="54">
        <v>0.22</v>
      </c>
      <c r="I24" s="53">
        <f>G24*1.22</f>
        <v>0</v>
      </c>
    </row>
    <row r="25" spans="1:11" x14ac:dyDescent="0.25">
      <c r="A25" s="16"/>
      <c r="B25" s="50" t="s">
        <v>6</v>
      </c>
      <c r="C25" s="50" t="s">
        <v>5</v>
      </c>
      <c r="D25" s="50" t="s">
        <v>4</v>
      </c>
      <c r="E25" s="51">
        <v>100</v>
      </c>
      <c r="F25" s="52"/>
      <c r="G25" s="53">
        <f t="shared" ref="G25:G32" si="2">E25*F25</f>
        <v>0</v>
      </c>
      <c r="H25" s="54">
        <v>0.22</v>
      </c>
      <c r="I25" s="53">
        <f t="shared" ref="I25:I33" si="3">G25*1.22</f>
        <v>0</v>
      </c>
    </row>
    <row r="26" spans="1:11" ht="26.25" x14ac:dyDescent="0.25">
      <c r="A26" s="16"/>
      <c r="B26" s="55" t="s">
        <v>7</v>
      </c>
      <c r="C26" s="56" t="s">
        <v>96</v>
      </c>
      <c r="D26" s="50" t="s">
        <v>3</v>
      </c>
      <c r="E26" s="51">
        <v>40</v>
      </c>
      <c r="F26" s="52"/>
      <c r="G26" s="53">
        <f t="shared" si="2"/>
        <v>0</v>
      </c>
      <c r="H26" s="54">
        <v>0.22</v>
      </c>
      <c r="I26" s="53">
        <f t="shared" si="3"/>
        <v>0</v>
      </c>
    </row>
    <row r="27" spans="1:11" ht="26.25" x14ac:dyDescent="0.25">
      <c r="A27" s="16"/>
      <c r="B27" s="55" t="s">
        <v>8</v>
      </c>
      <c r="C27" s="56" t="s">
        <v>9</v>
      </c>
      <c r="D27" s="50" t="s">
        <v>4</v>
      </c>
      <c r="E27" s="51">
        <v>100</v>
      </c>
      <c r="F27" s="52"/>
      <c r="G27" s="53">
        <f t="shared" si="2"/>
        <v>0</v>
      </c>
      <c r="H27" s="54">
        <v>0.22</v>
      </c>
      <c r="I27" s="53">
        <f t="shared" si="3"/>
        <v>0</v>
      </c>
    </row>
    <row r="28" spans="1:11" ht="26.25" x14ac:dyDescent="0.25">
      <c r="A28" s="16"/>
      <c r="B28" s="55" t="s">
        <v>10</v>
      </c>
      <c r="C28" s="56" t="s">
        <v>114</v>
      </c>
      <c r="D28" s="50" t="s">
        <v>4</v>
      </c>
      <c r="E28" s="51">
        <v>100</v>
      </c>
      <c r="F28" s="52"/>
      <c r="G28" s="53">
        <f t="shared" si="2"/>
        <v>0</v>
      </c>
      <c r="H28" s="54">
        <v>0.22</v>
      </c>
      <c r="I28" s="53">
        <f t="shared" si="3"/>
        <v>0</v>
      </c>
    </row>
    <row r="29" spans="1:11" ht="38.25" customHeight="1" x14ac:dyDescent="0.25">
      <c r="A29" s="16"/>
      <c r="B29" s="55" t="s">
        <v>11</v>
      </c>
      <c r="C29" s="56" t="s">
        <v>115</v>
      </c>
      <c r="D29" s="50" t="s">
        <v>4</v>
      </c>
      <c r="E29" s="51">
        <v>100</v>
      </c>
      <c r="F29" s="52"/>
      <c r="G29" s="53">
        <f t="shared" si="2"/>
        <v>0</v>
      </c>
      <c r="H29" s="54">
        <v>0.22</v>
      </c>
      <c r="I29" s="53">
        <f t="shared" si="3"/>
        <v>0</v>
      </c>
    </row>
    <row r="30" spans="1:11" ht="26.25" x14ac:dyDescent="0.25">
      <c r="A30" s="16"/>
      <c r="B30" s="55" t="s">
        <v>12</v>
      </c>
      <c r="C30" s="56" t="s">
        <v>13</v>
      </c>
      <c r="D30" s="50" t="s">
        <v>14</v>
      </c>
      <c r="E30" s="51">
        <v>27</v>
      </c>
      <c r="F30" s="52"/>
      <c r="G30" s="53">
        <f t="shared" si="2"/>
        <v>0</v>
      </c>
      <c r="H30" s="54">
        <v>0.22</v>
      </c>
      <c r="I30" s="53">
        <f t="shared" si="3"/>
        <v>0</v>
      </c>
    </row>
    <row r="31" spans="1:11" ht="39" x14ac:dyDescent="0.25">
      <c r="A31" s="16"/>
      <c r="B31" s="55" t="s">
        <v>15</v>
      </c>
      <c r="C31" s="56" t="s">
        <v>16</v>
      </c>
      <c r="D31" s="50" t="s">
        <v>14</v>
      </c>
      <c r="E31" s="51">
        <v>27</v>
      </c>
      <c r="F31" s="52"/>
      <c r="G31" s="53">
        <f t="shared" si="2"/>
        <v>0</v>
      </c>
      <c r="H31" s="54">
        <v>0.22</v>
      </c>
      <c r="I31" s="53">
        <f t="shared" si="3"/>
        <v>0</v>
      </c>
    </row>
    <row r="32" spans="1:11" x14ac:dyDescent="0.25">
      <c r="A32" s="16"/>
      <c r="B32" s="50" t="s">
        <v>17</v>
      </c>
      <c r="C32" s="50" t="s">
        <v>18</v>
      </c>
      <c r="D32" s="50" t="s">
        <v>14</v>
      </c>
      <c r="E32" s="51">
        <v>75</v>
      </c>
      <c r="F32" s="52"/>
      <c r="G32" s="53">
        <f t="shared" si="2"/>
        <v>0</v>
      </c>
      <c r="H32" s="54">
        <v>0.22</v>
      </c>
      <c r="I32" s="53">
        <f t="shared" si="3"/>
        <v>0</v>
      </c>
    </row>
    <row r="33" spans="1:9" ht="2.4500000000000002" customHeight="1" x14ac:dyDescent="0.25">
      <c r="A33" s="16"/>
      <c r="E33" s="8"/>
      <c r="I33" s="2">
        <f t="shared" si="3"/>
        <v>0</v>
      </c>
    </row>
    <row r="34" spans="1:9" x14ac:dyDescent="0.25">
      <c r="A34" s="16"/>
      <c r="E34" s="8"/>
      <c r="G34" s="10">
        <f>SUM(G24:G33)</f>
        <v>0</v>
      </c>
      <c r="I34" s="6">
        <f>SUM(I24:I33)</f>
        <v>0</v>
      </c>
    </row>
    <row r="35" spans="1:9" ht="2.4500000000000002" customHeight="1" x14ac:dyDescent="0.25">
      <c r="A35" s="16"/>
      <c r="B35" s="16"/>
      <c r="C35" s="16"/>
      <c r="D35" s="16"/>
      <c r="E35" s="35"/>
      <c r="F35" s="16"/>
      <c r="G35" s="16"/>
      <c r="H35" s="29"/>
      <c r="I35" s="27"/>
    </row>
    <row r="36" spans="1:9" x14ac:dyDescent="0.25">
      <c r="E36" s="8"/>
    </row>
    <row r="37" spans="1:9" x14ac:dyDescent="0.25">
      <c r="E37" s="8"/>
    </row>
    <row r="38" spans="1:9" s="11" customFormat="1" ht="15.75" x14ac:dyDescent="0.25">
      <c r="A38" s="12" t="s">
        <v>24</v>
      </c>
      <c r="B38" s="13" t="s">
        <v>109</v>
      </c>
      <c r="C38" s="12"/>
      <c r="D38" s="14"/>
      <c r="E38" s="15"/>
      <c r="F38" s="14"/>
      <c r="G38" s="14"/>
      <c r="H38" s="29"/>
      <c r="I38" s="20"/>
    </row>
    <row r="39" spans="1:9" ht="2.4500000000000002" customHeight="1" x14ac:dyDescent="0.25">
      <c r="A39" s="13"/>
      <c r="B39" s="3"/>
      <c r="C39" s="3"/>
    </row>
    <row r="40" spans="1:9" s="1" customFormat="1" ht="9" x14ac:dyDescent="0.15">
      <c r="A40" s="40"/>
      <c r="B40" s="4"/>
      <c r="C40" s="4"/>
      <c r="D40" s="5" t="s">
        <v>21</v>
      </c>
      <c r="E40" s="5" t="s">
        <v>20</v>
      </c>
      <c r="F40" s="5" t="s">
        <v>22</v>
      </c>
      <c r="G40" s="5" t="s">
        <v>23</v>
      </c>
      <c r="H40" s="21" t="s">
        <v>94</v>
      </c>
      <c r="I40" s="21" t="s">
        <v>95</v>
      </c>
    </row>
    <row r="41" spans="1:9" ht="2.4500000000000002" customHeight="1" x14ac:dyDescent="0.25">
      <c r="A41" s="13"/>
    </row>
    <row r="42" spans="1:9" x14ac:dyDescent="0.25">
      <c r="A42" s="13"/>
      <c r="B42" s="50" t="s">
        <v>1</v>
      </c>
      <c r="C42" s="56" t="s">
        <v>26</v>
      </c>
      <c r="D42" s="50" t="s">
        <v>25</v>
      </c>
      <c r="E42" s="51">
        <v>370</v>
      </c>
      <c r="F42" s="52"/>
      <c r="G42" s="53">
        <f>E42*F42</f>
        <v>0</v>
      </c>
      <c r="H42" s="54">
        <v>0.22</v>
      </c>
      <c r="I42" s="53">
        <f>G42*1.22</f>
        <v>0</v>
      </c>
    </row>
    <row r="43" spans="1:9" ht="26.25" x14ac:dyDescent="0.25">
      <c r="A43" s="13"/>
      <c r="B43" s="55" t="s">
        <v>6</v>
      </c>
      <c r="C43" s="56" t="s">
        <v>27</v>
      </c>
      <c r="D43" s="50" t="s">
        <v>25</v>
      </c>
      <c r="E43" s="51">
        <v>370</v>
      </c>
      <c r="F43" s="52"/>
      <c r="G43" s="53">
        <f t="shared" ref="G43:G49" si="4">E43*F43</f>
        <v>0</v>
      </c>
      <c r="H43" s="54">
        <v>0.22</v>
      </c>
      <c r="I43" s="53">
        <f t="shared" ref="I43:I50" si="5">G43*1.22</f>
        <v>0</v>
      </c>
    </row>
    <row r="44" spans="1:9" x14ac:dyDescent="0.25">
      <c r="A44" s="13"/>
      <c r="B44" s="50" t="s">
        <v>28</v>
      </c>
      <c r="C44" s="56" t="s">
        <v>29</v>
      </c>
      <c r="D44" s="50" t="s">
        <v>25</v>
      </c>
      <c r="E44" s="51">
        <v>370</v>
      </c>
      <c r="F44" s="52"/>
      <c r="G44" s="53">
        <f t="shared" si="4"/>
        <v>0</v>
      </c>
      <c r="H44" s="54">
        <v>0.22</v>
      </c>
      <c r="I44" s="53">
        <f t="shared" si="5"/>
        <v>0</v>
      </c>
    </row>
    <row r="45" spans="1:9" x14ac:dyDescent="0.25">
      <c r="A45" s="13"/>
      <c r="B45" s="50" t="s">
        <v>8</v>
      </c>
      <c r="C45" s="50" t="s">
        <v>30</v>
      </c>
      <c r="D45" s="50" t="s">
        <v>25</v>
      </c>
      <c r="E45" s="51">
        <v>370</v>
      </c>
      <c r="F45" s="52"/>
      <c r="G45" s="53">
        <f t="shared" si="4"/>
        <v>0</v>
      </c>
      <c r="H45" s="54">
        <v>0.22</v>
      </c>
      <c r="I45" s="53">
        <f t="shared" si="5"/>
        <v>0</v>
      </c>
    </row>
    <row r="46" spans="1:9" x14ac:dyDescent="0.25">
      <c r="A46" s="13"/>
      <c r="B46" s="50" t="s">
        <v>10</v>
      </c>
      <c r="C46" s="50" t="s">
        <v>31</v>
      </c>
      <c r="D46" s="50" t="s">
        <v>25</v>
      </c>
      <c r="E46" s="51">
        <v>370</v>
      </c>
      <c r="F46" s="52"/>
      <c r="G46" s="53">
        <f t="shared" si="4"/>
        <v>0</v>
      </c>
      <c r="H46" s="54">
        <v>0.22</v>
      </c>
      <c r="I46" s="53">
        <f t="shared" si="5"/>
        <v>0</v>
      </c>
    </row>
    <row r="47" spans="1:9" x14ac:dyDescent="0.25">
      <c r="A47" s="13"/>
      <c r="B47" s="50" t="s">
        <v>11</v>
      </c>
      <c r="C47" s="50" t="s">
        <v>32</v>
      </c>
      <c r="D47" s="50" t="s">
        <v>25</v>
      </c>
      <c r="E47" s="51">
        <v>370</v>
      </c>
      <c r="F47" s="52"/>
      <c r="G47" s="53">
        <f t="shared" si="4"/>
        <v>0</v>
      </c>
      <c r="H47" s="54">
        <v>0.22</v>
      </c>
      <c r="I47" s="53">
        <f t="shared" si="5"/>
        <v>0</v>
      </c>
    </row>
    <row r="48" spans="1:9" ht="26.25" x14ac:dyDescent="0.25">
      <c r="A48" s="13"/>
      <c r="B48" s="55" t="s">
        <v>12</v>
      </c>
      <c r="C48" s="56" t="s">
        <v>33</v>
      </c>
      <c r="D48" s="50" t="s">
        <v>25</v>
      </c>
      <c r="E48" s="51">
        <v>370</v>
      </c>
      <c r="F48" s="52"/>
      <c r="G48" s="53">
        <f t="shared" si="4"/>
        <v>0</v>
      </c>
      <c r="H48" s="54">
        <v>0.22</v>
      </c>
      <c r="I48" s="53">
        <f t="shared" si="5"/>
        <v>0</v>
      </c>
    </row>
    <row r="49" spans="1:9" x14ac:dyDescent="0.25">
      <c r="A49" s="13"/>
      <c r="B49" s="50" t="s">
        <v>15</v>
      </c>
      <c r="C49" s="56" t="s">
        <v>36</v>
      </c>
      <c r="D49" s="50" t="s">
        <v>25</v>
      </c>
      <c r="E49" s="51">
        <v>55</v>
      </c>
      <c r="F49" s="52"/>
      <c r="G49" s="53">
        <f t="shared" si="4"/>
        <v>0</v>
      </c>
      <c r="H49" s="54">
        <v>0.22</v>
      </c>
      <c r="I49" s="53">
        <f t="shared" si="5"/>
        <v>0</v>
      </c>
    </row>
    <row r="50" spans="1:9" x14ac:dyDescent="0.25">
      <c r="A50" s="13"/>
      <c r="B50" s="50" t="s">
        <v>17</v>
      </c>
      <c r="C50" s="56" t="s">
        <v>34</v>
      </c>
      <c r="D50" s="50" t="s">
        <v>35</v>
      </c>
      <c r="E50" s="51">
        <v>160</v>
      </c>
      <c r="F50" s="52"/>
      <c r="G50" s="53">
        <f>E50*F50</f>
        <v>0</v>
      </c>
      <c r="H50" s="54">
        <v>0.22</v>
      </c>
      <c r="I50" s="53">
        <f t="shared" si="5"/>
        <v>0</v>
      </c>
    </row>
    <row r="51" spans="1:9" ht="2.4500000000000002" customHeight="1" x14ac:dyDescent="0.25">
      <c r="A51" s="13"/>
      <c r="E51" s="8"/>
    </row>
    <row r="52" spans="1:9" x14ac:dyDescent="0.25">
      <c r="A52" s="13"/>
      <c r="G52" s="10">
        <f>SUM(G42:G51)</f>
        <v>0</v>
      </c>
      <c r="I52" s="6">
        <f>SUM(I42:I51)</f>
        <v>0</v>
      </c>
    </row>
    <row r="53" spans="1:9" ht="2.4500000000000002" customHeight="1" x14ac:dyDescent="0.25">
      <c r="A53" s="16"/>
      <c r="B53" s="16"/>
      <c r="C53" s="16"/>
      <c r="D53" s="16"/>
      <c r="E53" s="16"/>
      <c r="F53" s="16"/>
      <c r="G53" s="16"/>
      <c r="H53" s="29"/>
      <c r="I53" s="27"/>
    </row>
    <row r="54" spans="1:9" x14ac:dyDescent="0.25">
      <c r="E54" s="8"/>
    </row>
    <row r="55" spans="1:9" x14ac:dyDescent="0.25">
      <c r="E55" s="8"/>
    </row>
    <row r="56" spans="1:9" ht="2.4500000000000002" customHeight="1" x14ac:dyDescent="0.25"/>
    <row r="57" spans="1:9" s="11" customFormat="1" ht="15.75" x14ac:dyDescent="0.25">
      <c r="A57" s="12" t="s">
        <v>37</v>
      </c>
      <c r="B57" s="13" t="s">
        <v>110</v>
      </c>
      <c r="C57" s="12"/>
      <c r="D57" s="14"/>
      <c r="E57" s="14"/>
      <c r="F57" s="14"/>
      <c r="G57" s="14"/>
      <c r="H57" s="29"/>
      <c r="I57" s="20"/>
    </row>
    <row r="58" spans="1:9" ht="2.4500000000000002" customHeight="1" x14ac:dyDescent="0.25">
      <c r="A58" s="16"/>
    </row>
    <row r="59" spans="1:9" s="1" customFormat="1" ht="9" x14ac:dyDescent="0.15">
      <c r="A59" s="40"/>
      <c r="B59" s="4"/>
      <c r="C59" s="4"/>
      <c r="D59" s="5" t="s">
        <v>21</v>
      </c>
      <c r="E59" s="5" t="s">
        <v>20</v>
      </c>
      <c r="F59" s="5" t="s">
        <v>22</v>
      </c>
      <c r="G59" s="5" t="s">
        <v>23</v>
      </c>
      <c r="H59" s="21" t="s">
        <v>94</v>
      </c>
      <c r="I59" s="21" t="s">
        <v>95</v>
      </c>
    </row>
    <row r="60" spans="1:9" ht="2.4500000000000002" customHeight="1" x14ac:dyDescent="0.25">
      <c r="A60" s="16"/>
    </row>
    <row r="61" spans="1:9" x14ac:dyDescent="0.25">
      <c r="A61" s="16"/>
      <c r="B61" s="50" t="s">
        <v>1</v>
      </c>
      <c r="C61" s="50" t="s">
        <v>38</v>
      </c>
      <c r="D61" s="50"/>
      <c r="E61" s="50"/>
      <c r="F61" s="50"/>
      <c r="G61" s="50"/>
      <c r="H61" s="57"/>
      <c r="I61" s="58"/>
    </row>
    <row r="62" spans="1:9" x14ac:dyDescent="0.25">
      <c r="A62" s="16"/>
      <c r="B62" s="50"/>
      <c r="C62" s="59" t="s">
        <v>39</v>
      </c>
      <c r="D62" s="50" t="s">
        <v>14</v>
      </c>
      <c r="E62" s="50">
        <v>4.5</v>
      </c>
      <c r="F62" s="60"/>
      <c r="G62" s="53">
        <f>E62*F62</f>
        <v>0</v>
      </c>
      <c r="H62" s="54">
        <v>0.22</v>
      </c>
      <c r="I62" s="53">
        <f>G62*1.22</f>
        <v>0</v>
      </c>
    </row>
    <row r="63" spans="1:9" x14ac:dyDescent="0.25">
      <c r="A63" s="16"/>
      <c r="B63" s="50"/>
      <c r="C63" s="59" t="s">
        <v>40</v>
      </c>
      <c r="D63" s="50" t="s">
        <v>14</v>
      </c>
      <c r="E63" s="50">
        <v>5.5</v>
      </c>
      <c r="F63" s="60"/>
      <c r="G63" s="53">
        <f>E63*F63</f>
        <v>0</v>
      </c>
      <c r="H63" s="54">
        <v>0.22</v>
      </c>
      <c r="I63" s="53">
        <f>G63*1.22</f>
        <v>0</v>
      </c>
    </row>
    <row r="64" spans="1:9" ht="2.4500000000000002" customHeight="1" x14ac:dyDescent="0.25">
      <c r="A64" s="16"/>
      <c r="F64" s="7"/>
      <c r="G64" s="6"/>
    </row>
    <row r="65" spans="1:9" x14ac:dyDescent="0.25">
      <c r="A65" s="16"/>
      <c r="G65" s="10">
        <f>SUM(G62:G63)</f>
        <v>0</v>
      </c>
      <c r="I65" s="23">
        <f>SUM(I62:I64)</f>
        <v>0</v>
      </c>
    </row>
    <row r="66" spans="1:9" ht="2.4500000000000002" customHeight="1" x14ac:dyDescent="0.25">
      <c r="A66" s="16"/>
      <c r="B66" s="16"/>
      <c r="C66" s="16"/>
      <c r="D66" s="16"/>
      <c r="E66" s="16"/>
      <c r="F66" s="16"/>
      <c r="G66" s="16"/>
      <c r="H66" s="29"/>
      <c r="I66" s="27"/>
    </row>
    <row r="69" spans="1:9" s="11" customFormat="1" ht="15.75" x14ac:dyDescent="0.25">
      <c r="A69" s="12" t="s">
        <v>41</v>
      </c>
      <c r="B69" s="13" t="s">
        <v>42</v>
      </c>
      <c r="C69" s="12"/>
      <c r="D69" s="14"/>
      <c r="E69" s="14"/>
      <c r="F69" s="14"/>
      <c r="G69" s="14"/>
      <c r="H69" s="29"/>
      <c r="I69" s="20"/>
    </row>
    <row r="70" spans="1:9" ht="2.4500000000000002" customHeight="1" x14ac:dyDescent="0.25">
      <c r="A70" s="16"/>
    </row>
    <row r="71" spans="1:9" s="1" customFormat="1" ht="9" x14ac:dyDescent="0.15">
      <c r="A71" s="40"/>
      <c r="B71" s="4"/>
      <c r="C71" s="4"/>
      <c r="D71" s="5" t="s">
        <v>21</v>
      </c>
      <c r="E71" s="5" t="s">
        <v>20</v>
      </c>
      <c r="F71" s="5" t="s">
        <v>22</v>
      </c>
      <c r="G71" s="5" t="s">
        <v>23</v>
      </c>
      <c r="H71" s="21" t="s">
        <v>94</v>
      </c>
      <c r="I71" s="21" t="s">
        <v>95</v>
      </c>
    </row>
    <row r="72" spans="1:9" ht="2.4500000000000002" customHeight="1" x14ac:dyDescent="0.25">
      <c r="A72" s="16"/>
    </row>
    <row r="73" spans="1:9" x14ac:dyDescent="0.25">
      <c r="A73" s="13"/>
      <c r="B73" s="61" t="s">
        <v>1</v>
      </c>
      <c r="C73" s="61" t="s">
        <v>43</v>
      </c>
      <c r="D73" s="50"/>
      <c r="E73" s="50"/>
      <c r="F73" s="50"/>
      <c r="G73" s="50"/>
      <c r="H73" s="57"/>
      <c r="I73" s="58"/>
    </row>
    <row r="74" spans="1:9" ht="77.25" x14ac:dyDescent="0.25">
      <c r="A74" s="16"/>
      <c r="B74" s="50"/>
      <c r="C74" s="56" t="s">
        <v>60</v>
      </c>
      <c r="D74" s="50"/>
      <c r="E74" s="50"/>
      <c r="F74" s="50"/>
      <c r="G74" s="50"/>
      <c r="H74" s="57"/>
      <c r="I74" s="50"/>
    </row>
    <row r="75" spans="1:9" x14ac:dyDescent="0.25">
      <c r="A75" s="16"/>
      <c r="B75" s="50"/>
      <c r="C75" s="50" t="s">
        <v>44</v>
      </c>
      <c r="D75" s="50" t="s">
        <v>46</v>
      </c>
      <c r="E75" s="50">
        <v>23</v>
      </c>
      <c r="F75" s="52"/>
      <c r="G75" s="53">
        <f>E75*F75</f>
        <v>0</v>
      </c>
      <c r="H75" s="54">
        <v>0.22</v>
      </c>
      <c r="I75" s="53">
        <f>G75*1.22</f>
        <v>0</v>
      </c>
    </row>
    <row r="76" spans="1:9" x14ac:dyDescent="0.25">
      <c r="A76" s="16"/>
      <c r="B76" s="50"/>
      <c r="C76" s="50" t="s">
        <v>45</v>
      </c>
      <c r="D76" s="50" t="s">
        <v>25</v>
      </c>
      <c r="E76" s="50">
        <v>58</v>
      </c>
      <c r="F76" s="52"/>
      <c r="G76" s="53">
        <f t="shared" ref="G76:G115" si="6">E76*F76</f>
        <v>0</v>
      </c>
      <c r="H76" s="54">
        <v>9.5000000000000001E-2</v>
      </c>
      <c r="I76" s="53">
        <f>G76*1.095</f>
        <v>0</v>
      </c>
    </row>
    <row r="77" spans="1:9" x14ac:dyDescent="0.25">
      <c r="A77" s="16"/>
      <c r="B77" s="50"/>
      <c r="C77" s="50" t="s">
        <v>59</v>
      </c>
      <c r="D77" s="50" t="s">
        <v>25</v>
      </c>
      <c r="E77" s="50">
        <v>12</v>
      </c>
      <c r="F77" s="52"/>
      <c r="G77" s="53">
        <f t="shared" si="6"/>
        <v>0</v>
      </c>
      <c r="H77" s="54">
        <v>0.22</v>
      </c>
      <c r="I77" s="53">
        <f t="shared" ref="I77:I122" si="7">G77*1.22</f>
        <v>0</v>
      </c>
    </row>
    <row r="78" spans="1:9" ht="2.4500000000000002" customHeight="1" x14ac:dyDescent="0.25">
      <c r="A78" s="16"/>
      <c r="B78" s="50"/>
      <c r="C78" s="50"/>
      <c r="D78" s="50"/>
      <c r="E78" s="50"/>
      <c r="F78" s="52"/>
      <c r="G78" s="53">
        <f t="shared" si="6"/>
        <v>0</v>
      </c>
      <c r="H78" s="54"/>
      <c r="I78" s="53">
        <f t="shared" si="7"/>
        <v>0</v>
      </c>
    </row>
    <row r="79" spans="1:9" x14ac:dyDescent="0.25">
      <c r="A79" s="16"/>
      <c r="B79" s="50"/>
      <c r="C79" s="50" t="s">
        <v>47</v>
      </c>
      <c r="D79" s="50" t="s">
        <v>46</v>
      </c>
      <c r="E79" s="50">
        <v>4.5</v>
      </c>
      <c r="F79" s="52"/>
      <c r="G79" s="53">
        <f t="shared" si="6"/>
        <v>0</v>
      </c>
      <c r="H79" s="54">
        <v>0.22</v>
      </c>
      <c r="I79" s="53">
        <f t="shared" si="7"/>
        <v>0</v>
      </c>
    </row>
    <row r="80" spans="1:9" x14ac:dyDescent="0.25">
      <c r="A80" s="16"/>
      <c r="B80" s="50"/>
      <c r="C80" s="50" t="s">
        <v>45</v>
      </c>
      <c r="D80" s="50" t="s">
        <v>25</v>
      </c>
      <c r="E80" s="50">
        <v>12</v>
      </c>
      <c r="F80" s="52"/>
      <c r="G80" s="53">
        <f t="shared" si="6"/>
        <v>0</v>
      </c>
      <c r="H80" s="54">
        <v>9.5000000000000001E-2</v>
      </c>
      <c r="I80" s="53">
        <f>G80*1.095</f>
        <v>0</v>
      </c>
    </row>
    <row r="81" spans="1:9" x14ac:dyDescent="0.25">
      <c r="A81" s="16"/>
      <c r="B81" s="50"/>
      <c r="C81" s="50" t="s">
        <v>59</v>
      </c>
      <c r="D81" s="50" t="s">
        <v>25</v>
      </c>
      <c r="E81" s="50">
        <v>2</v>
      </c>
      <c r="F81" s="52"/>
      <c r="G81" s="53">
        <f t="shared" si="6"/>
        <v>0</v>
      </c>
      <c r="H81" s="54">
        <v>0.22</v>
      </c>
      <c r="I81" s="53">
        <f t="shared" si="7"/>
        <v>0</v>
      </c>
    </row>
    <row r="82" spans="1:9" ht="2.4500000000000002" customHeight="1" x14ac:dyDescent="0.25">
      <c r="A82" s="16"/>
      <c r="B82" s="50"/>
      <c r="C82" s="50"/>
      <c r="D82" s="50"/>
      <c r="E82" s="50"/>
      <c r="F82" s="52"/>
      <c r="G82" s="53">
        <f t="shared" si="6"/>
        <v>0</v>
      </c>
      <c r="H82" s="54"/>
      <c r="I82" s="53">
        <f t="shared" si="7"/>
        <v>0</v>
      </c>
    </row>
    <row r="83" spans="1:9" x14ac:dyDescent="0.25">
      <c r="A83" s="16"/>
      <c r="B83" s="50"/>
      <c r="C83" s="50" t="s">
        <v>48</v>
      </c>
      <c r="D83" s="50" t="s">
        <v>46</v>
      </c>
      <c r="E83" s="50">
        <v>13.5</v>
      </c>
      <c r="F83" s="52"/>
      <c r="G83" s="53">
        <f t="shared" si="6"/>
        <v>0</v>
      </c>
      <c r="H83" s="54">
        <v>0.22</v>
      </c>
      <c r="I83" s="53">
        <f t="shared" si="7"/>
        <v>0</v>
      </c>
    </row>
    <row r="84" spans="1:9" x14ac:dyDescent="0.25">
      <c r="A84" s="16"/>
      <c r="B84" s="50"/>
      <c r="C84" s="50" t="s">
        <v>49</v>
      </c>
      <c r="D84" s="50" t="s">
        <v>25</v>
      </c>
      <c r="E84" s="50">
        <v>40</v>
      </c>
      <c r="F84" s="52"/>
      <c r="G84" s="53">
        <f t="shared" si="6"/>
        <v>0</v>
      </c>
      <c r="H84" s="54">
        <v>9.5000000000000001E-2</v>
      </c>
      <c r="I84" s="53">
        <f>G84*1.095</f>
        <v>0</v>
      </c>
    </row>
    <row r="85" spans="1:9" x14ac:dyDescent="0.25">
      <c r="A85" s="16"/>
      <c r="F85" s="6"/>
      <c r="G85" s="6"/>
      <c r="H85" s="22"/>
      <c r="I85" s="6"/>
    </row>
    <row r="86" spans="1:9" x14ac:dyDescent="0.25">
      <c r="A86" s="13"/>
      <c r="B86" s="61" t="s">
        <v>6</v>
      </c>
      <c r="C86" s="61" t="s">
        <v>50</v>
      </c>
      <c r="D86" s="50"/>
      <c r="E86" s="50"/>
      <c r="F86" s="53"/>
      <c r="G86" s="53"/>
      <c r="H86" s="54"/>
      <c r="I86" s="53"/>
    </row>
    <row r="87" spans="1:9" ht="51" customHeight="1" x14ac:dyDescent="0.25">
      <c r="A87" s="16"/>
      <c r="B87" s="50"/>
      <c r="C87" s="56" t="s">
        <v>70</v>
      </c>
      <c r="D87" s="50"/>
      <c r="E87" s="50"/>
      <c r="F87" s="53"/>
      <c r="G87" s="53"/>
      <c r="H87" s="54"/>
      <c r="I87" s="53"/>
    </row>
    <row r="88" spans="1:9" x14ac:dyDescent="0.25">
      <c r="A88" s="16"/>
      <c r="B88" s="50"/>
      <c r="C88" s="56" t="s">
        <v>51</v>
      </c>
      <c r="D88" s="50" t="s">
        <v>25</v>
      </c>
      <c r="E88" s="50">
        <v>5</v>
      </c>
      <c r="F88" s="52"/>
      <c r="G88" s="53">
        <f t="shared" si="6"/>
        <v>0</v>
      </c>
      <c r="H88" s="54">
        <v>0.22</v>
      </c>
      <c r="I88" s="53">
        <f t="shared" si="7"/>
        <v>0</v>
      </c>
    </row>
    <row r="89" spans="1:9" x14ac:dyDescent="0.25">
      <c r="A89" s="16"/>
      <c r="B89" s="50"/>
      <c r="C89" s="50" t="s">
        <v>116</v>
      </c>
      <c r="D89" s="50" t="s">
        <v>25</v>
      </c>
      <c r="E89" s="50">
        <v>5</v>
      </c>
      <c r="F89" s="52"/>
      <c r="G89" s="53">
        <f t="shared" si="6"/>
        <v>0</v>
      </c>
      <c r="H89" s="54">
        <v>9.5000000000000001E-2</v>
      </c>
      <c r="I89" s="53">
        <f>G89*1.095</f>
        <v>0</v>
      </c>
    </row>
    <row r="90" spans="1:9" x14ac:dyDescent="0.25">
      <c r="A90" s="16"/>
      <c r="F90" s="6"/>
      <c r="G90" s="6"/>
      <c r="H90" s="22"/>
      <c r="I90" s="6"/>
    </row>
    <row r="91" spans="1:9" x14ac:dyDescent="0.25">
      <c r="A91" s="16"/>
      <c r="B91" s="61" t="s">
        <v>28</v>
      </c>
      <c r="C91" s="61" t="s">
        <v>52</v>
      </c>
      <c r="D91" s="50"/>
      <c r="E91" s="50"/>
      <c r="F91" s="53"/>
      <c r="G91" s="53"/>
      <c r="H91" s="54"/>
      <c r="I91" s="53"/>
    </row>
    <row r="92" spans="1:9" ht="64.5" x14ac:dyDescent="0.25">
      <c r="A92" s="16"/>
      <c r="B92" s="50"/>
      <c r="C92" s="56" t="s">
        <v>102</v>
      </c>
      <c r="D92" s="50"/>
      <c r="E92" s="50"/>
      <c r="F92" s="53"/>
      <c r="G92" s="53"/>
      <c r="H92" s="54"/>
      <c r="I92" s="53"/>
    </row>
    <row r="93" spans="1:9" x14ac:dyDescent="0.25">
      <c r="A93" s="16"/>
      <c r="B93" s="50"/>
      <c r="C93" s="50" t="s">
        <v>53</v>
      </c>
      <c r="D93" s="50" t="s">
        <v>25</v>
      </c>
      <c r="E93" s="50">
        <v>17</v>
      </c>
      <c r="F93" s="52"/>
      <c r="G93" s="53">
        <f t="shared" si="6"/>
        <v>0</v>
      </c>
      <c r="H93" s="54">
        <v>0.22</v>
      </c>
      <c r="I93" s="53">
        <f t="shared" si="7"/>
        <v>0</v>
      </c>
    </row>
    <row r="94" spans="1:9" x14ac:dyDescent="0.25">
      <c r="A94" s="16"/>
      <c r="B94" s="50"/>
      <c r="C94" s="50" t="s">
        <v>107</v>
      </c>
      <c r="D94" s="50" t="s">
        <v>25</v>
      </c>
      <c r="E94" s="50">
        <v>17</v>
      </c>
      <c r="F94" s="52"/>
      <c r="G94" s="53">
        <f t="shared" si="6"/>
        <v>0</v>
      </c>
      <c r="H94" s="54">
        <v>9.5000000000000001E-2</v>
      </c>
      <c r="I94" s="53">
        <f>G94*1.095</f>
        <v>0</v>
      </c>
    </row>
    <row r="95" spans="1:9" x14ac:dyDescent="0.25">
      <c r="A95" s="16"/>
      <c r="B95" s="50"/>
      <c r="C95" s="50" t="s">
        <v>54</v>
      </c>
      <c r="D95" s="50" t="s">
        <v>25</v>
      </c>
      <c r="E95" s="50">
        <v>6</v>
      </c>
      <c r="F95" s="52"/>
      <c r="G95" s="53">
        <f t="shared" si="6"/>
        <v>0</v>
      </c>
      <c r="H95" s="54">
        <v>0.22</v>
      </c>
      <c r="I95" s="53">
        <f t="shared" si="7"/>
        <v>0</v>
      </c>
    </row>
    <row r="96" spans="1:9" x14ac:dyDescent="0.25">
      <c r="A96" s="16"/>
      <c r="B96" s="50"/>
      <c r="C96" s="50" t="s">
        <v>59</v>
      </c>
      <c r="D96" s="50" t="s">
        <v>25</v>
      </c>
      <c r="E96" s="50">
        <v>10</v>
      </c>
      <c r="F96" s="52"/>
      <c r="G96" s="53">
        <f t="shared" si="6"/>
        <v>0</v>
      </c>
      <c r="H96" s="54">
        <v>0.22</v>
      </c>
      <c r="I96" s="53">
        <f t="shared" si="7"/>
        <v>0</v>
      </c>
    </row>
    <row r="97" spans="1:9" x14ac:dyDescent="0.25">
      <c r="A97" s="16"/>
      <c r="B97" s="50"/>
      <c r="C97" s="50" t="s">
        <v>55</v>
      </c>
      <c r="D97" s="50" t="s">
        <v>25</v>
      </c>
      <c r="E97" s="50">
        <v>5</v>
      </c>
      <c r="F97" s="52"/>
      <c r="G97" s="53">
        <f t="shared" si="6"/>
        <v>0</v>
      </c>
      <c r="H97" s="54">
        <v>0.22</v>
      </c>
      <c r="I97" s="53">
        <f t="shared" si="7"/>
        <v>0</v>
      </c>
    </row>
    <row r="98" spans="1:9" x14ac:dyDescent="0.25">
      <c r="A98" s="16"/>
      <c r="B98" s="50"/>
      <c r="C98" s="50" t="s">
        <v>108</v>
      </c>
      <c r="D98" s="50" t="s">
        <v>25</v>
      </c>
      <c r="E98" s="50">
        <v>5</v>
      </c>
      <c r="F98" s="52"/>
      <c r="G98" s="53">
        <f t="shared" si="6"/>
        <v>0</v>
      </c>
      <c r="H98" s="54">
        <v>9.5000000000000001E-2</v>
      </c>
      <c r="I98" s="53">
        <f>G98*1.095</f>
        <v>0</v>
      </c>
    </row>
    <row r="99" spans="1:9" x14ac:dyDescent="0.25">
      <c r="A99" s="16"/>
      <c r="B99" s="50"/>
      <c r="C99" s="50" t="s">
        <v>54</v>
      </c>
      <c r="D99" s="50" t="s">
        <v>25</v>
      </c>
      <c r="E99" s="50">
        <v>2</v>
      </c>
      <c r="F99" s="52"/>
      <c r="G99" s="53">
        <f t="shared" si="6"/>
        <v>0</v>
      </c>
      <c r="H99" s="54">
        <v>0.22</v>
      </c>
      <c r="I99" s="53">
        <f t="shared" si="7"/>
        <v>0</v>
      </c>
    </row>
    <row r="100" spans="1:9" x14ac:dyDescent="0.25">
      <c r="A100" s="16"/>
      <c r="B100" s="50"/>
      <c r="C100" s="50" t="s">
        <v>59</v>
      </c>
      <c r="D100" s="50" t="s">
        <v>25</v>
      </c>
      <c r="E100" s="50">
        <v>2</v>
      </c>
      <c r="F100" s="52"/>
      <c r="G100" s="53">
        <f t="shared" si="6"/>
        <v>0</v>
      </c>
      <c r="H100" s="54">
        <v>0.22</v>
      </c>
      <c r="I100" s="53">
        <f t="shared" si="7"/>
        <v>0</v>
      </c>
    </row>
    <row r="101" spans="1:9" x14ac:dyDescent="0.25">
      <c r="A101" s="16"/>
      <c r="F101" s="6"/>
      <c r="G101" s="6"/>
      <c r="H101" s="22"/>
      <c r="I101" s="6"/>
    </row>
    <row r="102" spans="1:9" x14ac:dyDescent="0.25">
      <c r="A102" s="16"/>
      <c r="B102" s="61" t="s">
        <v>8</v>
      </c>
      <c r="C102" s="61" t="s">
        <v>56</v>
      </c>
      <c r="D102" s="50"/>
      <c r="E102" s="50"/>
      <c r="F102" s="53"/>
      <c r="G102" s="53"/>
      <c r="H102" s="54"/>
      <c r="I102" s="53"/>
    </row>
    <row r="103" spans="1:9" ht="51.75" x14ac:dyDescent="0.25">
      <c r="A103" s="16"/>
      <c r="B103" s="50"/>
      <c r="C103" s="56" t="s">
        <v>103</v>
      </c>
      <c r="D103" s="50"/>
      <c r="E103" s="50"/>
      <c r="F103" s="53"/>
      <c r="G103" s="53"/>
      <c r="H103" s="54"/>
      <c r="I103" s="53"/>
    </row>
    <row r="104" spans="1:9" x14ac:dyDescent="0.25">
      <c r="A104" s="16"/>
      <c r="B104" s="50"/>
      <c r="C104" s="50" t="s">
        <v>57</v>
      </c>
      <c r="D104" s="50" t="s">
        <v>25</v>
      </c>
      <c r="E104" s="50">
        <v>3</v>
      </c>
      <c r="F104" s="52"/>
      <c r="G104" s="53">
        <f t="shared" si="6"/>
        <v>0</v>
      </c>
      <c r="H104" s="54">
        <v>0.22</v>
      </c>
      <c r="I104" s="53">
        <f t="shared" si="7"/>
        <v>0</v>
      </c>
    </row>
    <row r="105" spans="1:9" x14ac:dyDescent="0.25">
      <c r="A105" s="16"/>
      <c r="B105" s="50"/>
      <c r="C105" s="50" t="s">
        <v>58</v>
      </c>
      <c r="D105" s="50" t="s">
        <v>25</v>
      </c>
      <c r="E105" s="50">
        <v>3</v>
      </c>
      <c r="F105" s="52"/>
      <c r="G105" s="53">
        <f t="shared" si="6"/>
        <v>0</v>
      </c>
      <c r="H105" s="54">
        <v>9.5000000000000001E-2</v>
      </c>
      <c r="I105" s="53">
        <f>G105*1.095</f>
        <v>0</v>
      </c>
    </row>
    <row r="106" spans="1:9" x14ac:dyDescent="0.25">
      <c r="A106" s="16"/>
      <c r="F106" s="6"/>
      <c r="G106" s="6"/>
      <c r="H106" s="22"/>
      <c r="I106" s="6"/>
    </row>
    <row r="107" spans="1:9" x14ac:dyDescent="0.25">
      <c r="A107" s="16"/>
      <c r="B107" s="61" t="s">
        <v>10</v>
      </c>
      <c r="C107" s="61" t="s">
        <v>61</v>
      </c>
      <c r="D107" s="50"/>
      <c r="E107" s="50"/>
      <c r="F107" s="53"/>
      <c r="G107" s="53"/>
      <c r="H107" s="54"/>
      <c r="I107" s="53"/>
    </row>
    <row r="108" spans="1:9" ht="39" x14ac:dyDescent="0.25">
      <c r="A108" s="16"/>
      <c r="B108" s="50"/>
      <c r="C108" s="56" t="s">
        <v>62</v>
      </c>
      <c r="D108" s="50"/>
      <c r="E108" s="50"/>
      <c r="F108" s="50"/>
      <c r="G108" s="53"/>
      <c r="H108" s="54"/>
      <c r="I108" s="53"/>
    </row>
    <row r="109" spans="1:9" x14ac:dyDescent="0.25">
      <c r="A109" s="16"/>
      <c r="B109" s="50"/>
      <c r="C109" s="50" t="s">
        <v>63</v>
      </c>
      <c r="D109" s="50" t="s">
        <v>46</v>
      </c>
      <c r="E109" s="50">
        <v>19</v>
      </c>
      <c r="F109" s="60"/>
      <c r="G109" s="53">
        <f t="shared" si="6"/>
        <v>0</v>
      </c>
      <c r="H109" s="54">
        <v>0.22</v>
      </c>
      <c r="I109" s="53">
        <f t="shared" si="7"/>
        <v>0</v>
      </c>
    </row>
    <row r="110" spans="1:9" x14ac:dyDescent="0.25">
      <c r="A110" s="16"/>
      <c r="B110" s="50"/>
      <c r="C110" s="50" t="s">
        <v>64</v>
      </c>
      <c r="D110" s="50" t="s">
        <v>4</v>
      </c>
      <c r="E110" s="50">
        <v>30</v>
      </c>
      <c r="F110" s="60"/>
      <c r="G110" s="53">
        <f t="shared" si="6"/>
        <v>0</v>
      </c>
      <c r="H110" s="54">
        <v>0.22</v>
      </c>
      <c r="I110" s="53">
        <f t="shared" si="7"/>
        <v>0</v>
      </c>
    </row>
    <row r="111" spans="1:9" x14ac:dyDescent="0.25">
      <c r="A111" s="16"/>
      <c r="G111" s="6"/>
      <c r="H111" s="22"/>
      <c r="I111" s="6"/>
    </row>
    <row r="112" spans="1:9" x14ac:dyDescent="0.25">
      <c r="A112" s="16"/>
      <c r="B112" s="61" t="s">
        <v>65</v>
      </c>
      <c r="C112" s="61" t="s">
        <v>66</v>
      </c>
      <c r="D112" s="50"/>
      <c r="E112" s="50"/>
      <c r="F112" s="50"/>
      <c r="G112" s="53"/>
      <c r="H112" s="54"/>
      <c r="I112" s="53"/>
    </row>
    <row r="113" spans="1:9" ht="51.75" x14ac:dyDescent="0.25">
      <c r="A113" s="16"/>
      <c r="B113" s="50"/>
      <c r="C113" s="56" t="s">
        <v>67</v>
      </c>
      <c r="D113" s="50" t="s">
        <v>4</v>
      </c>
      <c r="E113" s="50">
        <v>120</v>
      </c>
      <c r="F113" s="52"/>
      <c r="G113" s="53">
        <f t="shared" si="6"/>
        <v>0</v>
      </c>
      <c r="H113" s="54">
        <v>0.22</v>
      </c>
      <c r="I113" s="53">
        <f t="shared" si="7"/>
        <v>0</v>
      </c>
    </row>
    <row r="114" spans="1:9" x14ac:dyDescent="0.25">
      <c r="A114" s="16"/>
      <c r="B114" s="50"/>
      <c r="C114" s="50" t="s">
        <v>68</v>
      </c>
      <c r="D114" s="50" t="s">
        <v>3</v>
      </c>
      <c r="E114" s="50">
        <v>5</v>
      </c>
      <c r="F114" s="52"/>
      <c r="G114" s="53">
        <f t="shared" si="6"/>
        <v>0</v>
      </c>
      <c r="H114" s="54">
        <v>0.22</v>
      </c>
      <c r="I114" s="53">
        <f t="shared" si="7"/>
        <v>0</v>
      </c>
    </row>
    <row r="115" spans="1:9" x14ac:dyDescent="0.25">
      <c r="A115" s="16"/>
      <c r="B115" s="50"/>
      <c r="C115" s="50" t="s">
        <v>69</v>
      </c>
      <c r="D115" s="50" t="s">
        <v>4</v>
      </c>
      <c r="E115" s="50">
        <v>120</v>
      </c>
      <c r="F115" s="52"/>
      <c r="G115" s="53">
        <f t="shared" si="6"/>
        <v>0</v>
      </c>
      <c r="H115" s="54">
        <v>0.22</v>
      </c>
      <c r="I115" s="53">
        <f t="shared" si="7"/>
        <v>0</v>
      </c>
    </row>
    <row r="116" spans="1:9" ht="2.4500000000000002" customHeight="1" x14ac:dyDescent="0.25">
      <c r="A116" s="16"/>
      <c r="I116" s="6">
        <f t="shared" si="7"/>
        <v>0</v>
      </c>
    </row>
    <row r="117" spans="1:9" x14ac:dyDescent="0.25">
      <c r="A117" s="16"/>
      <c r="G117" s="10">
        <f>SUM(G75:G116)</f>
        <v>0</v>
      </c>
      <c r="I117" s="6">
        <f>SUM(I74:I116)</f>
        <v>0</v>
      </c>
    </row>
    <row r="118" spans="1:9" ht="2.4500000000000002" customHeight="1" x14ac:dyDescent="0.25">
      <c r="A118" s="16"/>
      <c r="B118" s="16"/>
      <c r="C118" s="16"/>
      <c r="D118" s="16"/>
      <c r="E118" s="16"/>
      <c r="F118" s="16"/>
      <c r="G118" s="16"/>
      <c r="H118" s="16"/>
      <c r="I118" s="16"/>
    </row>
    <row r="119" spans="1:9" x14ac:dyDescent="0.25">
      <c r="A119" s="42"/>
      <c r="I119" s="2"/>
    </row>
    <row r="120" spans="1:9" x14ac:dyDescent="0.25">
      <c r="A120" s="42"/>
      <c r="I120" s="2"/>
    </row>
    <row r="121" spans="1:9" s="17" customFormat="1" ht="15.75" x14ac:dyDescent="0.25">
      <c r="A121" s="12" t="s">
        <v>93</v>
      </c>
      <c r="B121" s="13" t="s">
        <v>75</v>
      </c>
      <c r="C121" s="13"/>
      <c r="D121" s="13"/>
      <c r="E121" s="13"/>
      <c r="F121" s="13"/>
      <c r="G121" s="13"/>
      <c r="H121" s="26"/>
      <c r="I121" s="16"/>
    </row>
    <row r="122" spans="1:9" ht="39" customHeight="1" x14ac:dyDescent="0.25">
      <c r="A122" s="16"/>
      <c r="B122" s="50"/>
      <c r="C122" s="56" t="s">
        <v>105</v>
      </c>
      <c r="D122" s="50" t="s">
        <v>92</v>
      </c>
      <c r="E122" s="50">
        <v>1</v>
      </c>
      <c r="F122" s="62"/>
      <c r="G122" s="53">
        <f>E122*F122</f>
        <v>0</v>
      </c>
      <c r="H122" s="54">
        <v>0.22</v>
      </c>
      <c r="I122" s="53">
        <f t="shared" si="7"/>
        <v>0</v>
      </c>
    </row>
    <row r="123" spans="1:9" x14ac:dyDescent="0.25">
      <c r="A123" s="16"/>
      <c r="B123" s="50"/>
      <c r="C123" s="50" t="s">
        <v>76</v>
      </c>
      <c r="D123" s="50"/>
      <c r="E123" s="50"/>
      <c r="F123" s="50"/>
      <c r="G123" s="50"/>
      <c r="H123" s="57"/>
      <c r="I123" s="50"/>
    </row>
    <row r="124" spans="1:9" x14ac:dyDescent="0.25">
      <c r="A124" s="16"/>
      <c r="B124" s="50"/>
      <c r="C124" s="50" t="s">
        <v>79</v>
      </c>
      <c r="D124" s="50"/>
      <c r="E124" s="50"/>
      <c r="F124" s="50"/>
      <c r="G124" s="50"/>
      <c r="H124" s="57"/>
      <c r="I124" s="50"/>
    </row>
    <row r="125" spans="1:9" x14ac:dyDescent="0.25">
      <c r="A125" s="16"/>
      <c r="B125" s="50"/>
      <c r="C125" s="50" t="s">
        <v>78</v>
      </c>
      <c r="D125" s="50"/>
      <c r="E125" s="50"/>
      <c r="F125" s="50"/>
      <c r="G125" s="50"/>
      <c r="H125" s="57"/>
      <c r="I125" s="50"/>
    </row>
    <row r="126" spans="1:9" x14ac:dyDescent="0.25">
      <c r="A126" s="16"/>
      <c r="B126" s="50"/>
      <c r="C126" s="50" t="s">
        <v>87</v>
      </c>
      <c r="D126" s="50"/>
      <c r="E126" s="50"/>
      <c r="F126" s="50"/>
      <c r="G126" s="50"/>
      <c r="H126" s="57"/>
      <c r="I126" s="50"/>
    </row>
    <row r="127" spans="1:9" x14ac:dyDescent="0.25">
      <c r="A127" s="16"/>
      <c r="B127" s="50"/>
      <c r="C127" s="50" t="s">
        <v>77</v>
      </c>
      <c r="D127" s="50"/>
      <c r="E127" s="50"/>
      <c r="F127" s="50"/>
      <c r="G127" s="50"/>
      <c r="H127" s="57"/>
      <c r="I127" s="50"/>
    </row>
    <row r="128" spans="1:9" x14ac:dyDescent="0.25">
      <c r="A128" s="16"/>
      <c r="B128" s="50"/>
      <c r="C128" s="50" t="s">
        <v>80</v>
      </c>
      <c r="D128" s="50"/>
      <c r="E128" s="50"/>
      <c r="F128" s="50"/>
      <c r="G128" s="50"/>
      <c r="H128" s="57"/>
      <c r="I128" s="50"/>
    </row>
    <row r="129" spans="1:9" x14ac:dyDescent="0.25">
      <c r="A129" s="16"/>
      <c r="B129" s="50"/>
      <c r="C129" s="50" t="s">
        <v>81</v>
      </c>
      <c r="D129" s="50"/>
      <c r="E129" s="50"/>
      <c r="F129" s="50"/>
      <c r="G129" s="50"/>
      <c r="H129" s="57"/>
      <c r="I129" s="50"/>
    </row>
    <row r="130" spans="1:9" x14ac:dyDescent="0.25">
      <c r="A130" s="16"/>
      <c r="B130" s="50"/>
      <c r="C130" s="50" t="s">
        <v>82</v>
      </c>
      <c r="D130" s="50"/>
      <c r="E130" s="50"/>
      <c r="F130" s="50"/>
      <c r="G130" s="50"/>
      <c r="H130" s="57"/>
      <c r="I130" s="50"/>
    </row>
    <row r="131" spans="1:9" x14ac:dyDescent="0.25">
      <c r="A131" s="16"/>
      <c r="B131" s="50"/>
      <c r="C131" s="50" t="s">
        <v>83</v>
      </c>
      <c r="D131" s="50"/>
      <c r="E131" s="50"/>
      <c r="F131" s="50"/>
      <c r="G131" s="50"/>
      <c r="H131" s="57"/>
      <c r="I131" s="50"/>
    </row>
    <row r="132" spans="1:9" x14ac:dyDescent="0.25">
      <c r="A132" s="16"/>
      <c r="B132" s="50"/>
      <c r="C132" s="50" t="s">
        <v>84</v>
      </c>
      <c r="D132" s="50"/>
      <c r="E132" s="50"/>
      <c r="F132" s="50"/>
      <c r="G132" s="50"/>
      <c r="H132" s="57"/>
      <c r="I132" s="50"/>
    </row>
    <row r="133" spans="1:9" ht="26.25" x14ac:dyDescent="0.25">
      <c r="A133" s="16"/>
      <c r="B133" s="50"/>
      <c r="C133" s="56" t="s">
        <v>85</v>
      </c>
      <c r="D133" s="50"/>
      <c r="E133" s="50"/>
      <c r="F133" s="50"/>
      <c r="G133" s="50"/>
      <c r="H133" s="57"/>
      <c r="I133" s="50"/>
    </row>
    <row r="134" spans="1:9" ht="39" x14ac:dyDescent="0.25">
      <c r="A134" s="16"/>
      <c r="B134" s="50"/>
      <c r="C134" s="56" t="s">
        <v>88</v>
      </c>
      <c r="D134" s="50"/>
      <c r="E134" s="50"/>
      <c r="F134" s="50"/>
      <c r="G134" s="50"/>
      <c r="H134" s="57"/>
      <c r="I134" s="50"/>
    </row>
    <row r="135" spans="1:9" x14ac:dyDescent="0.25">
      <c r="A135" s="16"/>
      <c r="B135" s="50"/>
      <c r="C135" s="50" t="s">
        <v>86</v>
      </c>
      <c r="D135" s="50"/>
      <c r="E135" s="50"/>
      <c r="F135" s="50"/>
      <c r="G135" s="50"/>
      <c r="H135" s="57"/>
      <c r="I135" s="50"/>
    </row>
    <row r="136" spans="1:9" ht="39" x14ac:dyDescent="0.25">
      <c r="A136" s="16"/>
      <c r="B136" s="50"/>
      <c r="C136" s="56" t="s">
        <v>89</v>
      </c>
      <c r="D136" s="50"/>
      <c r="E136" s="50"/>
      <c r="F136" s="50"/>
      <c r="G136" s="50"/>
      <c r="H136" s="57"/>
      <c r="I136" s="50"/>
    </row>
    <row r="137" spans="1:9" x14ac:dyDescent="0.25">
      <c r="A137" s="16"/>
      <c r="B137" s="50"/>
      <c r="C137" s="50" t="s">
        <v>106</v>
      </c>
      <c r="D137" s="50"/>
      <c r="E137" s="50"/>
      <c r="F137" s="50"/>
      <c r="G137" s="50"/>
      <c r="H137" s="57"/>
      <c r="I137" s="50"/>
    </row>
    <row r="138" spans="1:9" x14ac:dyDescent="0.25">
      <c r="A138" s="16"/>
      <c r="B138" s="50"/>
      <c r="C138" s="50" t="s">
        <v>90</v>
      </c>
      <c r="D138" s="50"/>
      <c r="E138" s="50"/>
      <c r="F138" s="50"/>
      <c r="G138" s="50"/>
      <c r="H138" s="57"/>
      <c r="I138" s="50"/>
    </row>
    <row r="139" spans="1:9" x14ac:dyDescent="0.25">
      <c r="A139" s="16"/>
      <c r="B139" s="50"/>
      <c r="C139" s="50" t="s">
        <v>91</v>
      </c>
      <c r="D139" s="50"/>
      <c r="E139" s="50"/>
      <c r="F139" s="50"/>
      <c r="G139" s="50"/>
      <c r="H139" s="57"/>
      <c r="I139" s="50"/>
    </row>
    <row r="140" spans="1:9" ht="2.4500000000000002" customHeight="1" x14ac:dyDescent="0.25">
      <c r="A140" s="16"/>
      <c r="I140" s="2"/>
    </row>
    <row r="141" spans="1:9" x14ac:dyDescent="0.25">
      <c r="A141" s="16"/>
      <c r="G141" s="10">
        <f>SUM(G122:G140)</f>
        <v>0</v>
      </c>
      <c r="I141" s="6">
        <f>G141*1.22</f>
        <v>0</v>
      </c>
    </row>
    <row r="142" spans="1:9" ht="2.4500000000000002" customHeight="1" x14ac:dyDescent="0.25">
      <c r="A142" s="16"/>
      <c r="B142" s="16"/>
      <c r="C142" s="16"/>
      <c r="D142" s="16"/>
      <c r="E142" s="16"/>
      <c r="F142" s="16"/>
      <c r="G142" s="16"/>
      <c r="H142" s="29"/>
      <c r="I142" s="16"/>
    </row>
    <row r="143" spans="1:9" x14ac:dyDescent="0.25">
      <c r="I143" s="2"/>
    </row>
    <row r="144" spans="1:9" x14ac:dyDescent="0.25">
      <c r="I144" s="2"/>
    </row>
    <row r="145" spans="9:9" x14ac:dyDescent="0.25">
      <c r="I145" s="2"/>
    </row>
    <row r="146" spans="9:9" x14ac:dyDescent="0.25">
      <c r="I146" s="2"/>
    </row>
    <row r="147" spans="9:9" x14ac:dyDescent="0.25">
      <c r="I147" s="2"/>
    </row>
  </sheetData>
  <mergeCells count="4">
    <mergeCell ref="F4:I4"/>
    <mergeCell ref="F5:I5"/>
    <mergeCell ref="D4:E4"/>
    <mergeCell ref="D5:E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Dejan SIMIĆ</cp:lastModifiedBy>
  <cp:lastPrinted>2019-08-26T07:28:31Z</cp:lastPrinted>
  <dcterms:created xsi:type="dcterms:W3CDTF">2019-08-13T11:24:26Z</dcterms:created>
  <dcterms:modified xsi:type="dcterms:W3CDTF">2019-10-02T10:51:03Z</dcterms:modified>
</cp:coreProperties>
</file>